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ї документи\Рішення виконкому  селищної ради\Рішення виконкому 2024\Рішення №149 від 08.12.2022 про схвалення ПРОЄКТУ про селбюдж 2023\"/>
    </mc:Choice>
  </mc:AlternateContent>
  <xr:revisionPtr revIDLastSave="0" documentId="13_ncr:1_{65647EBF-106B-4A8F-BFF5-2C86E4C4EC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3" i="1" l="1"/>
  <c r="E54" i="1"/>
  <c r="C56" i="1"/>
  <c r="D36" i="1"/>
  <c r="C45" i="1"/>
  <c r="D15" i="1"/>
  <c r="C19" i="1"/>
  <c r="C84" i="1" l="1"/>
  <c r="C82" i="1"/>
  <c r="F81" i="1"/>
  <c r="E81" i="1"/>
  <c r="D81" i="1"/>
  <c r="D80" i="1" s="1"/>
  <c r="C81" i="1" l="1"/>
  <c r="F76" i="1"/>
  <c r="F75" i="1" s="1"/>
  <c r="F74" i="1" s="1"/>
  <c r="F78" i="1" s="1"/>
  <c r="E76" i="1"/>
  <c r="E75" i="1" s="1"/>
  <c r="E74" i="1" s="1"/>
  <c r="D76" i="1"/>
  <c r="D75" i="1" s="1"/>
  <c r="D74" i="1" s="1"/>
  <c r="C77" i="1"/>
  <c r="F60" i="1"/>
  <c r="E60" i="1"/>
  <c r="D60" i="1"/>
  <c r="F36" i="1"/>
  <c r="E36" i="1"/>
  <c r="C67" i="1"/>
  <c r="D32" i="1"/>
  <c r="C33" i="1"/>
  <c r="C34" i="1"/>
  <c r="C76" i="1" l="1"/>
  <c r="C74" i="1"/>
  <c r="C75" i="1"/>
  <c r="F85" i="1"/>
  <c r="F83" i="1" s="1"/>
  <c r="F80" i="1" s="1"/>
  <c r="E85" i="1"/>
  <c r="E69" i="1"/>
  <c r="E80" i="1" l="1"/>
  <c r="E83" i="1"/>
  <c r="D30" i="1"/>
  <c r="C83" i="1" l="1"/>
  <c r="C86" i="1"/>
  <c r="D14" i="1"/>
  <c r="E79" i="1" l="1"/>
  <c r="F72" i="1"/>
  <c r="E72" i="1"/>
  <c r="D72" i="1"/>
  <c r="F69" i="1"/>
  <c r="D69" i="1"/>
  <c r="F64" i="1"/>
  <c r="E64" i="1"/>
  <c r="D64" i="1"/>
  <c r="D59" i="1" s="1"/>
  <c r="F54" i="1"/>
  <c r="F53" i="1" s="1"/>
  <c r="E53" i="1"/>
  <c r="E13" i="1" s="1"/>
  <c r="D54" i="1"/>
  <c r="D53" i="1" s="1"/>
  <c r="F49" i="1"/>
  <c r="E49" i="1"/>
  <c r="D49" i="1"/>
  <c r="F47" i="1"/>
  <c r="E47" i="1"/>
  <c r="D47" i="1"/>
  <c r="F28" i="1"/>
  <c r="E28" i="1"/>
  <c r="D28" i="1"/>
  <c r="D27" i="1" s="1"/>
  <c r="F21" i="1"/>
  <c r="E21" i="1"/>
  <c r="D21" i="1"/>
  <c r="F25" i="1"/>
  <c r="E25" i="1"/>
  <c r="F23" i="1"/>
  <c r="E23" i="1"/>
  <c r="D25" i="1"/>
  <c r="C26" i="1"/>
  <c r="C25" i="1" s="1"/>
  <c r="F68" i="1" l="1"/>
  <c r="D68" i="1"/>
  <c r="D58" i="1" s="1"/>
  <c r="D35" i="1"/>
  <c r="F79" i="1"/>
  <c r="F87" i="1" s="1"/>
  <c r="E68" i="1"/>
  <c r="E58" i="1" s="1"/>
  <c r="E78" i="1" s="1"/>
  <c r="D79" i="1"/>
  <c r="D23" i="1"/>
  <c r="D20" i="1" s="1"/>
  <c r="D13" i="1" l="1"/>
  <c r="D78" i="1" s="1"/>
  <c r="C58" i="1"/>
  <c r="C85" i="1"/>
  <c r="C80" i="1"/>
  <c r="C79" i="1"/>
  <c r="C73" i="1"/>
  <c r="C72" i="1"/>
  <c r="C71" i="1"/>
  <c r="C70" i="1"/>
  <c r="C69" i="1"/>
  <c r="C68" i="1"/>
  <c r="C66" i="1"/>
  <c r="C65" i="1"/>
  <c r="C64" i="1"/>
  <c r="C63" i="1"/>
  <c r="C62" i="1"/>
  <c r="C61" i="1"/>
  <c r="C60" i="1"/>
  <c r="C59" i="1"/>
  <c r="C57" i="1"/>
  <c r="C55" i="1"/>
  <c r="C54" i="1"/>
  <c r="C53" i="1"/>
  <c r="C52" i="1"/>
  <c r="C51" i="1"/>
  <c r="C50" i="1"/>
  <c r="C49" i="1"/>
  <c r="C48" i="1"/>
  <c r="C47" i="1"/>
  <c r="C46" i="1"/>
  <c r="C44" i="1"/>
  <c r="C43" i="1"/>
  <c r="C42" i="1"/>
  <c r="C41" i="1"/>
  <c r="C40" i="1"/>
  <c r="C39" i="1"/>
  <c r="C38" i="1"/>
  <c r="C37" i="1"/>
  <c r="C36" i="1"/>
  <c r="C35" i="1"/>
  <c r="C32" i="1"/>
  <c r="C31" i="1"/>
  <c r="C30" i="1"/>
  <c r="C29" i="1"/>
  <c r="C28" i="1"/>
  <c r="C27" i="1"/>
  <c r="C24" i="1"/>
  <c r="C23" i="1"/>
  <c r="C22" i="1"/>
  <c r="C21" i="1"/>
  <c r="C20" i="1"/>
  <c r="C18" i="1"/>
  <c r="C17" i="1"/>
  <c r="C16" i="1"/>
  <c r="C15" i="1"/>
  <c r="C14" i="1"/>
  <c r="E87" i="1" l="1"/>
  <c r="C13" i="1"/>
  <c r="D87" i="1"/>
  <c r="C78" i="1" l="1"/>
  <c r="C87" i="1"/>
</calcChain>
</file>

<file path=xl/sharedStrings.xml><?xml version="1.0" encoding="utf-8"?>
<sst xmlns="http://schemas.openxmlformats.org/spreadsheetml/2006/main" count="92" uniqueCount="91">
  <si>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</si>
  <si>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</si>
  <si>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</si>
  <si>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</si>
  <si>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</si>
  <si>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</si>
  <si>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</si>
  <si>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</si>
  <si>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</si>
  <si>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</si>
  <si>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</si>
  <si>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</si>
  <si>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</si>
  <si>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</si>
  <si>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</si>
  <si>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Рентна плата та плата за використання інших природних ресурсів 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</si>
  <si>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</si>
  <si>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</si>
  <si>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Рентна плата за користування надрами для видобування корисних копалин місцевого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</si>
  <si>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</si>
  <si>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</si>
  <si>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</si>
  <si>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</si>
  <si>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</si>
  <si>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</si>
  <si>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</si>
  <si>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</si>
  <si>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</si>
  <si>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</si>
  <si>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</si>
  <si>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</si>
  <si>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</si>
  <si>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</si>
  <si>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</si>
  <si>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</si>
  <si>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</si>
  <si>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</si>
  <si>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</si>
  <si>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</si>
  <si>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</si>
  <si>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</si>
  <si>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</si>
  <si>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</si>
  <si>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</si>
  <si>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</si>
  <si>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</si>
  <si>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</si>
  <si>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</si>
  <si>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</si>
  <si>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</si>
  <si>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</si>
  <si>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</si>
  <si>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пов`язане з видачею та оформленням закордонних паспортів (посвідок) та паспортів громадян України 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</si>
  <si>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</si>
  <si>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</si>
  <si>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</si>
  <si>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</si>
  <si>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</si>
  <si>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</si>
  <si>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</si>
  <si>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</si>
  <si>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</si>
  <si>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Разом доходів</t>
  </si>
  <si>
    <t>X</t>
  </si>
  <si>
    <t>(код бюджету)</t>
  </si>
  <si>
    <t>Інші субвенції з місцевого бюджету, в тому числі:</t>
  </si>
  <si>
    <t>Рентна плата за користування надрами для видобування інших корисних копалин загальнодержавного значення </t>
  </si>
  <si>
    <t>Місцеві податки та збори, що сплачуються (перераховуються) згідно з Податковим кодексом України</t>
  </si>
  <si>
    <t>Рентна плата за користування надрами місцевого значення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</si>
  <si>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 нерухомого майна, що перебувають у приватній власності фізичних або юридичних осіб</t>
  </si>
  <si>
    <t>Рентна плата за користування надрами загальнодержавного значення</t>
  </si>
  <si>
    <t>в тому числі за рахунок:                                                Субвенція з обласного бюджету на пільгове медичне обслуговування осіб, які постраждали внаслідок Чорнобильської катастрофи</t>
  </si>
  <si>
    <t>Акцизний податок з реалізації суб’єктами господарювання роздрібної торгівлі підакцизних товарів (крім тих,що опадатковуються згідно з підпунктом 213.1.14 пункту 213.1 статті 213 Податкового кодексу України)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</si>
  <si>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згідно з підпунктом 213.1.14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</si>
  <si>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</si>
  <si>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Доходи від операцій з капіталом</t>
  </si>
  <si>
    <t>Кошти від продажу землі і нематеріальних активів</t>
  </si>
  <si>
    <t xml:space="preserve">Кошти від продажу землі 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</si>
  <si>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Х "Перехідні положення" Земельного кодексу України</t>
  </si>
  <si>
    <t>.0454300000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</si>
  <si>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</si>
  <si>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</si>
  <si>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ДОХОДИ_x000D_
селищного бюджету на 2024 рік</t>
  </si>
  <si>
    <t>Податок на доходи  фізичних осіб у вигляді мінімального податкового зобов'язання, що підлягає сплаті фізичними особами</t>
  </si>
  <si>
    <t>Транспортний податок з фізичних осіб </t>
  </si>
  <si>
    <t>Надходження від скидів забруднюючих речовин безпосередньо у водні об'єкти</t>
  </si>
  <si>
    <t>Субвенція з місцевого бюджету на здійснення переданих видатків у сфері освіти за рахунок коштів освітньої субвенції</t>
  </si>
  <si>
    <t>до рішення Про бюджет Петриківської</t>
  </si>
  <si>
    <t>селищної територіальної громади на 2024 рік</t>
  </si>
  <si>
    <t>Начальник фінансового управління</t>
  </si>
  <si>
    <t>Наталія ГОРБОНОС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</si>
</sst>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2" fillId="0" borderId="0" xfId="0" applyFont="1"/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0" fontId="5" fillId="0" borderId="0" xfId="0" applyFont="1"/>
    <xf numFmtId="0" fontId="2" fillId="2" borderId="2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7" fillId="2" borderId="0" xfId="0" applyFont="1" applyFill="1"/>
    <xf numFmtId="0" fontId="6" fillId="0" borderId="1" xfId="0" applyFont="1" applyBorder="1" applyAlignment="1">
      <alignment horizontal="center"/>
    </xf>
    <xf numFmtId="0" fontId="8" fillId="0" borderId="0" xfId="0" applyFont="1"/>
    <xf numFmtId="0" fontId="8" fillId="2" borderId="0" xfId="0" applyFont="1" applyFill="1"/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2"/>
  <sheetViews>
    <sheetView tabSelected="1" topLeftCell="A85" workbookViewId="0">
      <selection activeCell="B90" sqref="B90:F90"/>
    </sheetView>
  </sheetViews>
  <sheetFormatPr defaultColWidth="8.85546875" defaultRowHeight="12.75" x14ac:dyDescent="0.2"/>
  <cols>
    <col min="1" max="1" width="13.42578125" style="1" customWidth="1"/>
    <col min="2" max="2" width="41" style="1" customWidth="1"/>
    <col min="3" max="3" width="14.140625" style="2" customWidth="1"/>
    <col min="4" max="4" width="14" style="1" customWidth="1"/>
    <col min="5" max="5" width="14.140625" style="1" customWidth="1"/>
    <col min="6" max="6" width="14.7109375" style="1" customWidth="1"/>
    <col min="7" max="16384" width="8.85546875" style="1"/>
  </cols>
  <sheetData>
    <row r="1" spans="1:6" ht="18.75" x14ac:dyDescent="0.3">
      <c r="D1" s="24" t="s">
        <v>0</v>
      </c>
      <c r="E1" s="24"/>
    </row>
    <row r="2" spans="1:6" ht="18.75" x14ac:dyDescent="0.3">
      <c r="D2" s="24" t="s">
        <v>87</v>
      </c>
      <c r="E2" s="24"/>
    </row>
    <row r="3" spans="1:6" ht="18.75" x14ac:dyDescent="0.3">
      <c r="D3" s="24" t="s">
        <v>88</v>
      </c>
      <c r="E3" s="24"/>
    </row>
    <row r="4" spans="1:6" ht="18.75" x14ac:dyDescent="0.3">
      <c r="D4" s="24"/>
      <c r="E4" s="24"/>
    </row>
    <row r="5" spans="1:6" ht="18.75" x14ac:dyDescent="0.3">
      <c r="D5" s="24"/>
      <c r="E5" s="24"/>
    </row>
    <row r="6" spans="1:6" ht="34.9" customHeight="1" x14ac:dyDescent="0.3">
      <c r="A6" s="32" t="s">
        <v>82</v>
      </c>
      <c r="B6" s="33"/>
      <c r="C6" s="33"/>
      <c r="D6" s="33"/>
      <c r="E6" s="33"/>
      <c r="F6" s="33"/>
    </row>
    <row r="7" spans="1:6" ht="25.5" customHeight="1" x14ac:dyDescent="0.3">
      <c r="A7" s="29" t="s">
        <v>79</v>
      </c>
      <c r="B7" s="25"/>
      <c r="C7" s="26"/>
      <c r="D7" s="25"/>
      <c r="E7" s="25"/>
      <c r="F7" s="25"/>
    </row>
    <row r="8" spans="1:6" ht="13.15" customHeight="1" x14ac:dyDescent="0.2">
      <c r="A8" s="3" t="s">
        <v>64</v>
      </c>
      <c r="F8" s="4" t="s">
        <v>1</v>
      </c>
    </row>
    <row r="9" spans="1:6" x14ac:dyDescent="0.2">
      <c r="A9" s="34" t="s">
        <v>2</v>
      </c>
      <c r="B9" s="34" t="s">
        <v>3</v>
      </c>
      <c r="C9" s="35" t="s">
        <v>4</v>
      </c>
      <c r="D9" s="34" t="s">
        <v>5</v>
      </c>
      <c r="E9" s="34" t="s">
        <v>6</v>
      </c>
      <c r="F9" s="34"/>
    </row>
    <row r="10" spans="1:6" x14ac:dyDescent="0.2">
      <c r="A10" s="34"/>
      <c r="B10" s="34"/>
      <c r="C10" s="35"/>
      <c r="D10" s="34"/>
      <c r="E10" s="34" t="s">
        <v>7</v>
      </c>
      <c r="F10" s="36" t="s">
        <v>8</v>
      </c>
    </row>
    <row r="11" spans="1:6" x14ac:dyDescent="0.2">
      <c r="A11" s="34"/>
      <c r="B11" s="34"/>
      <c r="C11" s="35"/>
      <c r="D11" s="34"/>
      <c r="E11" s="34"/>
      <c r="F11" s="34"/>
    </row>
    <row r="12" spans="1:6" x14ac:dyDescent="0.2">
      <c r="A12" s="5">
        <v>1</v>
      </c>
      <c r="B12" s="5">
        <v>2</v>
      </c>
      <c r="C12" s="6">
        <v>3</v>
      </c>
      <c r="D12" s="5">
        <v>4</v>
      </c>
      <c r="E12" s="5">
        <v>5</v>
      </c>
      <c r="F12" s="5">
        <v>6</v>
      </c>
    </row>
    <row r="13" spans="1:6" ht="15.6" customHeight="1" x14ac:dyDescent="0.2">
      <c r="A13" s="7">
        <v>10000000</v>
      </c>
      <c r="B13" s="8" t="s">
        <v>9</v>
      </c>
      <c r="C13" s="9">
        <f t="shared" ref="C13:C45" si="0">D13+E13</f>
        <v>228484574</v>
      </c>
      <c r="D13" s="10">
        <f>D14+D20+D27+D35+D53</f>
        <v>228308274</v>
      </c>
      <c r="E13" s="10">
        <f>E14+E20+E27+E35+E53</f>
        <v>176300</v>
      </c>
      <c r="F13" s="10">
        <v>0</v>
      </c>
    </row>
    <row r="14" spans="1:6" ht="28.9" customHeight="1" x14ac:dyDescent="0.2">
      <c r="A14" s="7">
        <v>11000000</v>
      </c>
      <c r="B14" s="8" t="s">
        <v>10</v>
      </c>
      <c r="C14" s="9">
        <f t="shared" si="0"/>
        <v>156686874</v>
      </c>
      <c r="D14" s="10">
        <f>D15</f>
        <v>156686874</v>
      </c>
      <c r="E14" s="10">
        <v>0</v>
      </c>
      <c r="F14" s="10">
        <v>0</v>
      </c>
    </row>
    <row r="15" spans="1:6" ht="15.6" customHeight="1" x14ac:dyDescent="0.2">
      <c r="A15" s="7">
        <v>11010000</v>
      </c>
      <c r="B15" s="8" t="s">
        <v>11</v>
      </c>
      <c r="C15" s="9">
        <f t="shared" si="0"/>
        <v>156686874</v>
      </c>
      <c r="D15" s="10">
        <f>D16+D17+D18+D19</f>
        <v>156686874</v>
      </c>
      <c r="E15" s="10">
        <v>0</v>
      </c>
      <c r="F15" s="10">
        <v>0</v>
      </c>
    </row>
    <row r="16" spans="1:6" ht="43.9" customHeight="1" x14ac:dyDescent="0.2">
      <c r="A16" s="11">
        <v>11010100</v>
      </c>
      <c r="B16" s="12" t="s">
        <v>12</v>
      </c>
      <c r="C16" s="13">
        <f t="shared" si="0"/>
        <v>139643374</v>
      </c>
      <c r="D16" s="14">
        <v>139643374</v>
      </c>
      <c r="E16" s="14">
        <v>0</v>
      </c>
      <c r="F16" s="14">
        <v>0</v>
      </c>
    </row>
    <row r="17" spans="1:6" ht="43.9" customHeight="1" x14ac:dyDescent="0.2">
      <c r="A17" s="11">
        <v>11010400</v>
      </c>
      <c r="B17" s="12" t="s">
        <v>13</v>
      </c>
      <c r="C17" s="13">
        <f t="shared" si="0"/>
        <v>15000000</v>
      </c>
      <c r="D17" s="14">
        <v>15000000</v>
      </c>
      <c r="E17" s="14">
        <v>0</v>
      </c>
      <c r="F17" s="14">
        <v>0</v>
      </c>
    </row>
    <row r="18" spans="1:6" ht="42" customHeight="1" x14ac:dyDescent="0.2">
      <c r="A18" s="11">
        <v>11010500</v>
      </c>
      <c r="B18" s="12" t="s">
        <v>14</v>
      </c>
      <c r="C18" s="13">
        <f t="shared" si="0"/>
        <v>893500</v>
      </c>
      <c r="D18" s="14">
        <v>893500</v>
      </c>
      <c r="E18" s="14">
        <v>0</v>
      </c>
      <c r="F18" s="14">
        <v>0</v>
      </c>
    </row>
    <row r="19" spans="1:6" ht="42" customHeight="1" x14ac:dyDescent="0.2">
      <c r="A19" s="11">
        <v>11011300</v>
      </c>
      <c r="B19" s="12" t="s">
        <v>83</v>
      </c>
      <c r="C19" s="13">
        <f t="shared" ref="C19" si="1">D19+E19</f>
        <v>1150000</v>
      </c>
      <c r="D19" s="14">
        <v>1150000</v>
      </c>
      <c r="E19" s="14">
        <v>0</v>
      </c>
      <c r="F19" s="14">
        <v>0</v>
      </c>
    </row>
    <row r="20" spans="1:6" ht="31.9" customHeight="1" x14ac:dyDescent="0.2">
      <c r="A20" s="7">
        <v>13000000</v>
      </c>
      <c r="B20" s="8" t="s">
        <v>15</v>
      </c>
      <c r="C20" s="9">
        <f t="shared" si="0"/>
        <v>2025200</v>
      </c>
      <c r="D20" s="10">
        <f>D21+D23+D25</f>
        <v>2025200</v>
      </c>
      <c r="E20" s="10">
        <v>0</v>
      </c>
      <c r="F20" s="10">
        <v>0</v>
      </c>
    </row>
    <row r="21" spans="1:6" s="15" customFormat="1" ht="25.5" x14ac:dyDescent="0.2">
      <c r="A21" s="7">
        <v>13010000</v>
      </c>
      <c r="B21" s="8" t="s">
        <v>16</v>
      </c>
      <c r="C21" s="9">
        <f t="shared" si="0"/>
        <v>110400</v>
      </c>
      <c r="D21" s="10">
        <f>D22</f>
        <v>110400</v>
      </c>
      <c r="E21" s="10">
        <f t="shared" ref="E21:F21" si="2">E22</f>
        <v>0</v>
      </c>
      <c r="F21" s="10">
        <f t="shared" si="2"/>
        <v>0</v>
      </c>
    </row>
    <row r="22" spans="1:6" ht="63.75" x14ac:dyDescent="0.2">
      <c r="A22" s="11">
        <v>13010200</v>
      </c>
      <c r="B22" s="12" t="s">
        <v>17</v>
      </c>
      <c r="C22" s="13">
        <f t="shared" si="0"/>
        <v>110400</v>
      </c>
      <c r="D22" s="14">
        <v>110400</v>
      </c>
      <c r="E22" s="14">
        <v>0</v>
      </c>
      <c r="F22" s="14">
        <v>0</v>
      </c>
    </row>
    <row r="23" spans="1:6" ht="25.5" x14ac:dyDescent="0.2">
      <c r="A23" s="7">
        <v>13030000</v>
      </c>
      <c r="B23" s="8" t="s">
        <v>70</v>
      </c>
      <c r="C23" s="9">
        <f t="shared" si="0"/>
        <v>14800</v>
      </c>
      <c r="D23" s="10">
        <f>D24</f>
        <v>14800</v>
      </c>
      <c r="E23" s="10">
        <f t="shared" ref="E23:F23" si="3">E24</f>
        <v>0</v>
      </c>
      <c r="F23" s="10">
        <f t="shared" si="3"/>
        <v>0</v>
      </c>
    </row>
    <row r="24" spans="1:6" ht="42" customHeight="1" x14ac:dyDescent="0.2">
      <c r="A24" s="11">
        <v>13030100</v>
      </c>
      <c r="B24" s="12" t="s">
        <v>66</v>
      </c>
      <c r="C24" s="13">
        <f t="shared" si="0"/>
        <v>14800</v>
      </c>
      <c r="D24" s="14">
        <v>14800</v>
      </c>
      <c r="E24" s="14">
        <v>0</v>
      </c>
      <c r="F24" s="14">
        <v>0</v>
      </c>
    </row>
    <row r="25" spans="1:6" s="15" customFormat="1" ht="25.5" x14ac:dyDescent="0.2">
      <c r="A25" s="7">
        <v>13040000</v>
      </c>
      <c r="B25" s="8" t="s">
        <v>68</v>
      </c>
      <c r="C25" s="9">
        <f>C26</f>
        <v>1900000</v>
      </c>
      <c r="D25" s="9">
        <f>D26</f>
        <v>1900000</v>
      </c>
      <c r="E25" s="9">
        <f t="shared" ref="E25:F25" si="4">E26</f>
        <v>0</v>
      </c>
      <c r="F25" s="9">
        <f t="shared" si="4"/>
        <v>0</v>
      </c>
    </row>
    <row r="26" spans="1:6" ht="42" customHeight="1" x14ac:dyDescent="0.2">
      <c r="A26" s="11">
        <v>13040100</v>
      </c>
      <c r="B26" s="12" t="s">
        <v>18</v>
      </c>
      <c r="C26" s="13">
        <f>D26+E26</f>
        <v>1900000</v>
      </c>
      <c r="D26" s="14">
        <v>1900000</v>
      </c>
      <c r="E26" s="14">
        <v>0</v>
      </c>
      <c r="F26" s="14">
        <v>0</v>
      </c>
    </row>
    <row r="27" spans="1:6" x14ac:dyDescent="0.2">
      <c r="A27" s="7">
        <v>14000000</v>
      </c>
      <c r="B27" s="8" t="s">
        <v>19</v>
      </c>
      <c r="C27" s="9">
        <f t="shared" si="0"/>
        <v>16636400</v>
      </c>
      <c r="D27" s="10">
        <f>D28+D30+D32</f>
        <v>16636400</v>
      </c>
      <c r="E27" s="10">
        <v>0</v>
      </c>
      <c r="F27" s="10">
        <v>0</v>
      </c>
    </row>
    <row r="28" spans="1:6" ht="34.15" customHeight="1" x14ac:dyDescent="0.2">
      <c r="A28" s="7">
        <v>14020000</v>
      </c>
      <c r="B28" s="8" t="s">
        <v>20</v>
      </c>
      <c r="C28" s="9">
        <f t="shared" si="0"/>
        <v>2900000</v>
      </c>
      <c r="D28" s="10">
        <f>D29</f>
        <v>2900000</v>
      </c>
      <c r="E28" s="10">
        <f t="shared" ref="E28:F28" si="5">E29</f>
        <v>0</v>
      </c>
      <c r="F28" s="10">
        <f t="shared" si="5"/>
        <v>0</v>
      </c>
    </row>
    <row r="29" spans="1:6" ht="19.149999999999999" customHeight="1" x14ac:dyDescent="0.2">
      <c r="A29" s="11">
        <v>14021900</v>
      </c>
      <c r="B29" s="12" t="s">
        <v>21</v>
      </c>
      <c r="C29" s="13">
        <f t="shared" si="0"/>
        <v>2900000</v>
      </c>
      <c r="D29" s="14">
        <v>2900000</v>
      </c>
      <c r="E29" s="14">
        <v>0</v>
      </c>
      <c r="F29" s="14">
        <v>0</v>
      </c>
    </row>
    <row r="30" spans="1:6" ht="38.25" x14ac:dyDescent="0.2">
      <c r="A30" s="7">
        <v>14030000</v>
      </c>
      <c r="B30" s="8" t="s">
        <v>22</v>
      </c>
      <c r="C30" s="9">
        <f t="shared" si="0"/>
        <v>10636400</v>
      </c>
      <c r="D30" s="10">
        <f>D31</f>
        <v>10636400</v>
      </c>
      <c r="E30" s="10">
        <v>0</v>
      </c>
      <c r="F30" s="10">
        <v>0</v>
      </c>
    </row>
    <row r="31" spans="1:6" x14ac:dyDescent="0.2">
      <c r="A31" s="11">
        <v>14031900</v>
      </c>
      <c r="B31" s="12" t="s">
        <v>21</v>
      </c>
      <c r="C31" s="13">
        <f t="shared" si="0"/>
        <v>10636400</v>
      </c>
      <c r="D31" s="14">
        <v>10636400</v>
      </c>
      <c r="E31" s="14">
        <v>0</v>
      </c>
      <c r="F31" s="14">
        <v>0</v>
      </c>
    </row>
    <row r="32" spans="1:6" ht="38.25" x14ac:dyDescent="0.2">
      <c r="A32" s="7">
        <v>14040000</v>
      </c>
      <c r="B32" s="8" t="s">
        <v>23</v>
      </c>
      <c r="C32" s="9">
        <f t="shared" si="0"/>
        <v>3100000</v>
      </c>
      <c r="D32" s="10">
        <f>D34+D33</f>
        <v>3100000</v>
      </c>
      <c r="E32" s="10">
        <v>0</v>
      </c>
      <c r="F32" s="10">
        <v>0</v>
      </c>
    </row>
    <row r="33" spans="1:6" ht="76.5" x14ac:dyDescent="0.2">
      <c r="A33" s="11">
        <v>14040100</v>
      </c>
      <c r="B33" s="12" t="s">
        <v>73</v>
      </c>
      <c r="C33" s="13">
        <f t="shared" ref="C33" si="6">D33+E33</f>
        <v>1800000</v>
      </c>
      <c r="D33" s="14">
        <v>1800000</v>
      </c>
      <c r="E33" s="14">
        <v>0</v>
      </c>
      <c r="F33" s="14">
        <v>0</v>
      </c>
    </row>
    <row r="34" spans="1:6" ht="63.75" x14ac:dyDescent="0.2">
      <c r="A34" s="11">
        <v>14040200</v>
      </c>
      <c r="B34" s="12" t="s">
        <v>72</v>
      </c>
      <c r="C34" s="13">
        <f t="shared" si="0"/>
        <v>1300000</v>
      </c>
      <c r="D34" s="14">
        <v>1300000</v>
      </c>
      <c r="E34" s="14">
        <v>0</v>
      </c>
      <c r="F34" s="14">
        <v>0</v>
      </c>
    </row>
    <row r="35" spans="1:6" ht="38.25" x14ac:dyDescent="0.2">
      <c r="A35" s="7">
        <v>18000000</v>
      </c>
      <c r="B35" s="8" t="s">
        <v>67</v>
      </c>
      <c r="C35" s="9">
        <f t="shared" si="0"/>
        <v>52959800</v>
      </c>
      <c r="D35" s="10">
        <f>SUM(D36+D47+D49)</f>
        <v>52959800</v>
      </c>
      <c r="E35" s="10">
        <v>0</v>
      </c>
      <c r="F35" s="10">
        <v>0</v>
      </c>
    </row>
    <row r="36" spans="1:6" x14ac:dyDescent="0.2">
      <c r="A36" s="7">
        <v>18010000</v>
      </c>
      <c r="B36" s="8" t="s">
        <v>24</v>
      </c>
      <c r="C36" s="9">
        <f t="shared" si="0"/>
        <v>26548400</v>
      </c>
      <c r="D36" s="10">
        <f>D37+D38+D39+D40+D41+D42+D43+D44+D45+D46</f>
        <v>26548400</v>
      </c>
      <c r="E36" s="10">
        <f>E37+E38+E39+E40+E41+E42+E43+E44+E46</f>
        <v>0</v>
      </c>
      <c r="F36" s="10">
        <f>F37+F38+F39+F40+F41+F42+F43+F44+F46</f>
        <v>0</v>
      </c>
    </row>
    <row r="37" spans="1:6" ht="57.6" customHeight="1" x14ac:dyDescent="0.2">
      <c r="A37" s="11">
        <v>18010100</v>
      </c>
      <c r="B37" s="12" t="s">
        <v>25</v>
      </c>
      <c r="C37" s="13">
        <f t="shared" si="0"/>
        <v>330000</v>
      </c>
      <c r="D37" s="14">
        <v>330000</v>
      </c>
      <c r="E37" s="14">
        <v>0</v>
      </c>
      <c r="F37" s="14">
        <v>0</v>
      </c>
    </row>
    <row r="38" spans="1:6" ht="51" x14ac:dyDescent="0.2">
      <c r="A38" s="11">
        <v>18010200</v>
      </c>
      <c r="B38" s="12" t="s">
        <v>26</v>
      </c>
      <c r="C38" s="13">
        <f t="shared" si="0"/>
        <v>1200000</v>
      </c>
      <c r="D38" s="14">
        <v>1200000</v>
      </c>
      <c r="E38" s="14">
        <v>0</v>
      </c>
      <c r="F38" s="14">
        <v>0</v>
      </c>
    </row>
    <row r="39" spans="1:6" ht="60" customHeight="1" x14ac:dyDescent="0.2">
      <c r="A39" s="11">
        <v>18010300</v>
      </c>
      <c r="B39" s="12" t="s">
        <v>27</v>
      </c>
      <c r="C39" s="13">
        <f t="shared" si="0"/>
        <v>1393500</v>
      </c>
      <c r="D39" s="14">
        <v>1393500</v>
      </c>
      <c r="E39" s="14">
        <v>0</v>
      </c>
      <c r="F39" s="14">
        <v>0</v>
      </c>
    </row>
    <row r="40" spans="1:6" ht="61.15" customHeight="1" x14ac:dyDescent="0.2">
      <c r="A40" s="11">
        <v>18010400</v>
      </c>
      <c r="B40" s="12" t="s">
        <v>28</v>
      </c>
      <c r="C40" s="13">
        <f t="shared" si="0"/>
        <v>5513000</v>
      </c>
      <c r="D40" s="14">
        <v>5513000</v>
      </c>
      <c r="E40" s="14">
        <v>0</v>
      </c>
      <c r="F40" s="14">
        <v>0</v>
      </c>
    </row>
    <row r="41" spans="1:6" ht="18" customHeight="1" x14ac:dyDescent="0.2">
      <c r="A41" s="11">
        <v>18010500</v>
      </c>
      <c r="B41" s="12" t="s">
        <v>29</v>
      </c>
      <c r="C41" s="13">
        <f t="shared" si="0"/>
        <v>6471900</v>
      </c>
      <c r="D41" s="14">
        <v>6471900</v>
      </c>
      <c r="E41" s="14">
        <v>0</v>
      </c>
      <c r="F41" s="14">
        <v>0</v>
      </c>
    </row>
    <row r="42" spans="1:6" ht="18" customHeight="1" x14ac:dyDescent="0.2">
      <c r="A42" s="11">
        <v>18010600</v>
      </c>
      <c r="B42" s="12" t="s">
        <v>30</v>
      </c>
      <c r="C42" s="13">
        <f t="shared" si="0"/>
        <v>5732200</v>
      </c>
      <c r="D42" s="14">
        <v>5732200</v>
      </c>
      <c r="E42" s="14">
        <v>0</v>
      </c>
      <c r="F42" s="14">
        <v>0</v>
      </c>
    </row>
    <row r="43" spans="1:6" ht="18" customHeight="1" x14ac:dyDescent="0.2">
      <c r="A43" s="11">
        <v>18010700</v>
      </c>
      <c r="B43" s="12" t="s">
        <v>31</v>
      </c>
      <c r="C43" s="13">
        <f t="shared" si="0"/>
        <v>4350300</v>
      </c>
      <c r="D43" s="14">
        <v>4350300</v>
      </c>
      <c r="E43" s="14">
        <v>0</v>
      </c>
      <c r="F43" s="14">
        <v>0</v>
      </c>
    </row>
    <row r="44" spans="1:6" ht="18" customHeight="1" x14ac:dyDescent="0.2">
      <c r="A44" s="11">
        <v>18010900</v>
      </c>
      <c r="B44" s="12" t="s">
        <v>32</v>
      </c>
      <c r="C44" s="13">
        <f t="shared" si="0"/>
        <v>1488700</v>
      </c>
      <c r="D44" s="14">
        <v>1488700</v>
      </c>
      <c r="E44" s="14">
        <v>0</v>
      </c>
      <c r="F44" s="14">
        <v>0</v>
      </c>
    </row>
    <row r="45" spans="1:6" ht="18" customHeight="1" x14ac:dyDescent="0.2">
      <c r="A45" s="11">
        <v>18011000</v>
      </c>
      <c r="B45" s="12" t="s">
        <v>84</v>
      </c>
      <c r="C45" s="13">
        <f t="shared" si="0"/>
        <v>10500</v>
      </c>
      <c r="D45" s="14">
        <v>10500</v>
      </c>
      <c r="E45" s="14">
        <v>0</v>
      </c>
      <c r="F45" s="14">
        <v>0</v>
      </c>
    </row>
    <row r="46" spans="1:6" ht="18" customHeight="1" x14ac:dyDescent="0.2">
      <c r="A46" s="11">
        <v>18011100</v>
      </c>
      <c r="B46" s="12" t="s">
        <v>33</v>
      </c>
      <c r="C46" s="13">
        <f t="shared" ref="C46:C69" si="7">D46+E46</f>
        <v>58300</v>
      </c>
      <c r="D46" s="14">
        <v>58300</v>
      </c>
      <c r="E46" s="14">
        <v>0</v>
      </c>
      <c r="F46" s="14">
        <v>0</v>
      </c>
    </row>
    <row r="47" spans="1:6" ht="18" customHeight="1" x14ac:dyDescent="0.2">
      <c r="A47" s="7">
        <v>18030000</v>
      </c>
      <c r="B47" s="8" t="s">
        <v>34</v>
      </c>
      <c r="C47" s="9">
        <f t="shared" si="7"/>
        <v>40600</v>
      </c>
      <c r="D47" s="10">
        <f>D48</f>
        <v>40600</v>
      </c>
      <c r="E47" s="10">
        <f t="shared" ref="E47:F47" si="8">E48</f>
        <v>0</v>
      </c>
      <c r="F47" s="10">
        <f t="shared" si="8"/>
        <v>0</v>
      </c>
    </row>
    <row r="48" spans="1:6" ht="18" customHeight="1" x14ac:dyDescent="0.2">
      <c r="A48" s="11">
        <v>18030200</v>
      </c>
      <c r="B48" s="12" t="s">
        <v>35</v>
      </c>
      <c r="C48" s="13">
        <f t="shared" si="7"/>
        <v>40600</v>
      </c>
      <c r="D48" s="14">
        <v>40600</v>
      </c>
      <c r="E48" s="14">
        <v>0</v>
      </c>
      <c r="F48" s="14">
        <v>0</v>
      </c>
    </row>
    <row r="49" spans="1:6" ht="18" customHeight="1" x14ac:dyDescent="0.2">
      <c r="A49" s="7">
        <v>18050000</v>
      </c>
      <c r="B49" s="8" t="s">
        <v>36</v>
      </c>
      <c r="C49" s="9">
        <f t="shared" si="7"/>
        <v>26370800</v>
      </c>
      <c r="D49" s="10">
        <f>D50+D51+D52</f>
        <v>26370800</v>
      </c>
      <c r="E49" s="10">
        <f t="shared" ref="E49:F49" si="9">E50+E51+E52</f>
        <v>0</v>
      </c>
      <c r="F49" s="10">
        <f t="shared" si="9"/>
        <v>0</v>
      </c>
    </row>
    <row r="50" spans="1:6" ht="18" customHeight="1" x14ac:dyDescent="0.2">
      <c r="A50" s="11">
        <v>18050300</v>
      </c>
      <c r="B50" s="12" t="s">
        <v>37</v>
      </c>
      <c r="C50" s="13">
        <f t="shared" si="7"/>
        <v>788200</v>
      </c>
      <c r="D50" s="14">
        <v>788200</v>
      </c>
      <c r="E50" s="14">
        <v>0</v>
      </c>
      <c r="F50" s="14">
        <v>0</v>
      </c>
    </row>
    <row r="51" spans="1:6" ht="18" customHeight="1" x14ac:dyDescent="0.2">
      <c r="A51" s="11">
        <v>18050400</v>
      </c>
      <c r="B51" s="12" t="s">
        <v>38</v>
      </c>
      <c r="C51" s="13">
        <f t="shared" si="7"/>
        <v>14690700</v>
      </c>
      <c r="D51" s="14">
        <v>14690700</v>
      </c>
      <c r="E51" s="14">
        <v>0</v>
      </c>
      <c r="F51" s="14">
        <v>0</v>
      </c>
    </row>
    <row r="52" spans="1:6" ht="63.75" x14ac:dyDescent="0.2">
      <c r="A52" s="11">
        <v>18050500</v>
      </c>
      <c r="B52" s="12" t="s">
        <v>39</v>
      </c>
      <c r="C52" s="13">
        <f t="shared" si="7"/>
        <v>10891900</v>
      </c>
      <c r="D52" s="14">
        <v>10891900</v>
      </c>
      <c r="E52" s="14">
        <v>0</v>
      </c>
      <c r="F52" s="14">
        <v>0</v>
      </c>
    </row>
    <row r="53" spans="1:6" x14ac:dyDescent="0.2">
      <c r="A53" s="7">
        <v>19000000</v>
      </c>
      <c r="B53" s="8" t="s">
        <v>40</v>
      </c>
      <c r="C53" s="9">
        <f t="shared" si="7"/>
        <v>176300</v>
      </c>
      <c r="D53" s="10">
        <f>D54</f>
        <v>0</v>
      </c>
      <c r="E53" s="10">
        <f t="shared" ref="E53:F53" si="10">E54</f>
        <v>176300</v>
      </c>
      <c r="F53" s="10">
        <f t="shared" si="10"/>
        <v>0</v>
      </c>
    </row>
    <row r="54" spans="1:6" x14ac:dyDescent="0.2">
      <c r="A54" s="7">
        <v>19010000</v>
      </c>
      <c r="B54" s="8" t="s">
        <v>41</v>
      </c>
      <c r="C54" s="9">
        <f t="shared" si="7"/>
        <v>176300</v>
      </c>
      <c r="D54" s="10">
        <f>D55+D57</f>
        <v>0</v>
      </c>
      <c r="E54" s="10">
        <f>E55+E56+E57</f>
        <v>176300</v>
      </c>
      <c r="F54" s="10">
        <f t="shared" ref="F54" si="11">F55+F57</f>
        <v>0</v>
      </c>
    </row>
    <row r="55" spans="1:6" ht="63.75" x14ac:dyDescent="0.2">
      <c r="A55" s="11">
        <v>19010100</v>
      </c>
      <c r="B55" s="12" t="s">
        <v>42</v>
      </c>
      <c r="C55" s="13">
        <f t="shared" si="7"/>
        <v>170800</v>
      </c>
      <c r="D55" s="14">
        <v>0</v>
      </c>
      <c r="E55" s="14">
        <v>170800</v>
      </c>
      <c r="F55" s="14">
        <v>0</v>
      </c>
    </row>
    <row r="56" spans="1:6" ht="25.5" x14ac:dyDescent="0.2">
      <c r="A56" s="11">
        <v>19010200</v>
      </c>
      <c r="B56" s="12" t="s">
        <v>85</v>
      </c>
      <c r="C56" s="13">
        <f t="shared" ref="C56" si="12">D56+E56</f>
        <v>3300</v>
      </c>
      <c r="D56" s="14">
        <v>0</v>
      </c>
      <c r="E56" s="14">
        <v>3300</v>
      </c>
      <c r="F56" s="14">
        <v>0</v>
      </c>
    </row>
    <row r="57" spans="1:6" ht="51" x14ac:dyDescent="0.2">
      <c r="A57" s="11">
        <v>19010300</v>
      </c>
      <c r="B57" s="12" t="s">
        <v>43</v>
      </c>
      <c r="C57" s="13">
        <f t="shared" si="7"/>
        <v>2200</v>
      </c>
      <c r="D57" s="14">
        <v>0</v>
      </c>
      <c r="E57" s="14">
        <v>2200</v>
      </c>
      <c r="F57" s="14">
        <v>0</v>
      </c>
    </row>
    <row r="58" spans="1:6" x14ac:dyDescent="0.2">
      <c r="A58" s="7">
        <v>20000000</v>
      </c>
      <c r="B58" s="8" t="s">
        <v>44</v>
      </c>
      <c r="C58" s="9">
        <f t="shared" si="7"/>
        <v>4384000</v>
      </c>
      <c r="D58" s="10">
        <f>SUM(D59+D68)</f>
        <v>1618900</v>
      </c>
      <c r="E58" s="10">
        <f>SUM(E59+E68)</f>
        <v>2765100</v>
      </c>
      <c r="F58" s="10">
        <v>0</v>
      </c>
    </row>
    <row r="59" spans="1:6" ht="25.5" x14ac:dyDescent="0.2">
      <c r="A59" s="7">
        <v>22000000</v>
      </c>
      <c r="B59" s="8" t="s">
        <v>45</v>
      </c>
      <c r="C59" s="9">
        <f t="shared" si="7"/>
        <v>1618900</v>
      </c>
      <c r="D59" s="10">
        <f>D60+D64+D67</f>
        <v>1618900</v>
      </c>
      <c r="E59" s="10">
        <v>0</v>
      </c>
      <c r="F59" s="10">
        <v>0</v>
      </c>
    </row>
    <row r="60" spans="1:6" x14ac:dyDescent="0.2">
      <c r="A60" s="7">
        <v>22010000</v>
      </c>
      <c r="B60" s="8" t="s">
        <v>46</v>
      </c>
      <c r="C60" s="9">
        <f t="shared" si="7"/>
        <v>1483500</v>
      </c>
      <c r="D60" s="10">
        <f>D61+D62+D63</f>
        <v>1483500</v>
      </c>
      <c r="E60" s="10">
        <f>E61+E62+E63</f>
        <v>0</v>
      </c>
      <c r="F60" s="10">
        <f>F61+F62+F63</f>
        <v>0</v>
      </c>
    </row>
    <row r="61" spans="1:6" ht="38.25" x14ac:dyDescent="0.2">
      <c r="A61" s="11">
        <v>22010300</v>
      </c>
      <c r="B61" s="12" t="s">
        <v>47</v>
      </c>
      <c r="C61" s="13">
        <f t="shared" si="7"/>
        <v>31300</v>
      </c>
      <c r="D61" s="14">
        <v>31300</v>
      </c>
      <c r="E61" s="14">
        <v>0</v>
      </c>
      <c r="F61" s="14">
        <v>0</v>
      </c>
    </row>
    <row r="62" spans="1:6" x14ac:dyDescent="0.2">
      <c r="A62" s="11">
        <v>22012500</v>
      </c>
      <c r="B62" s="12" t="s">
        <v>48</v>
      </c>
      <c r="C62" s="13">
        <f t="shared" si="7"/>
        <v>1146100</v>
      </c>
      <c r="D62" s="14">
        <v>1146100</v>
      </c>
      <c r="E62" s="14">
        <v>0</v>
      </c>
      <c r="F62" s="14">
        <v>0</v>
      </c>
    </row>
    <row r="63" spans="1:6" ht="25.5" x14ac:dyDescent="0.2">
      <c r="A63" s="11">
        <v>22012600</v>
      </c>
      <c r="B63" s="12" t="s">
        <v>49</v>
      </c>
      <c r="C63" s="13">
        <f t="shared" si="7"/>
        <v>306100</v>
      </c>
      <c r="D63" s="14">
        <v>306100</v>
      </c>
      <c r="E63" s="14">
        <v>0</v>
      </c>
      <c r="F63" s="14">
        <v>0</v>
      </c>
    </row>
    <row r="64" spans="1:6" x14ac:dyDescent="0.2">
      <c r="A64" s="7">
        <v>22090000</v>
      </c>
      <c r="B64" s="8" t="s">
        <v>50</v>
      </c>
      <c r="C64" s="9">
        <f t="shared" si="7"/>
        <v>130500</v>
      </c>
      <c r="D64" s="10">
        <f>D65+D66</f>
        <v>130500</v>
      </c>
      <c r="E64" s="10">
        <f t="shared" ref="E64:F64" si="13">E65+E66</f>
        <v>0</v>
      </c>
      <c r="F64" s="10">
        <f t="shared" si="13"/>
        <v>0</v>
      </c>
    </row>
    <row r="65" spans="1:6" ht="51" x14ac:dyDescent="0.2">
      <c r="A65" s="11">
        <v>22090100</v>
      </c>
      <c r="B65" s="12" t="s">
        <v>51</v>
      </c>
      <c r="C65" s="13">
        <f t="shared" si="7"/>
        <v>118500</v>
      </c>
      <c r="D65" s="14">
        <v>118500</v>
      </c>
      <c r="E65" s="14">
        <v>0</v>
      </c>
      <c r="F65" s="14">
        <v>0</v>
      </c>
    </row>
    <row r="66" spans="1:6" ht="38.25" x14ac:dyDescent="0.2">
      <c r="A66" s="11">
        <v>22090400</v>
      </c>
      <c r="B66" s="12" t="s">
        <v>52</v>
      </c>
      <c r="C66" s="13">
        <f t="shared" si="7"/>
        <v>12000</v>
      </c>
      <c r="D66" s="14">
        <v>12000</v>
      </c>
      <c r="E66" s="14">
        <v>0</v>
      </c>
      <c r="F66" s="14">
        <v>0</v>
      </c>
    </row>
    <row r="67" spans="1:6" ht="76.5" x14ac:dyDescent="0.2">
      <c r="A67" s="11">
        <v>22130000</v>
      </c>
      <c r="B67" s="12" t="s">
        <v>74</v>
      </c>
      <c r="C67" s="13">
        <f t="shared" ref="C67" si="14">D67+E67</f>
        <v>4900</v>
      </c>
      <c r="D67" s="14">
        <v>4900</v>
      </c>
      <c r="E67" s="14">
        <v>0</v>
      </c>
      <c r="F67" s="14">
        <v>0</v>
      </c>
    </row>
    <row r="68" spans="1:6" x14ac:dyDescent="0.2">
      <c r="A68" s="7">
        <v>25000000</v>
      </c>
      <c r="B68" s="8" t="s">
        <v>53</v>
      </c>
      <c r="C68" s="9">
        <f t="shared" si="7"/>
        <v>2765100</v>
      </c>
      <c r="D68" s="10">
        <f>D69+D72</f>
        <v>0</v>
      </c>
      <c r="E68" s="10">
        <f t="shared" ref="E68:F68" si="15">E69+E72</f>
        <v>2765100</v>
      </c>
      <c r="F68" s="10">
        <f t="shared" si="15"/>
        <v>0</v>
      </c>
    </row>
    <row r="69" spans="1:6" ht="38.25" x14ac:dyDescent="0.2">
      <c r="A69" s="7">
        <v>25010000</v>
      </c>
      <c r="B69" s="8" t="s">
        <v>54</v>
      </c>
      <c r="C69" s="9">
        <f t="shared" si="7"/>
        <v>2198100</v>
      </c>
      <c r="D69" s="10">
        <f>D70+D71</f>
        <v>0</v>
      </c>
      <c r="E69" s="10">
        <f>E70+E71</f>
        <v>2198100</v>
      </c>
      <c r="F69" s="10">
        <f t="shared" ref="F69" si="16">F70+F71</f>
        <v>0</v>
      </c>
    </row>
    <row r="70" spans="1:6" ht="25.5" x14ac:dyDescent="0.2">
      <c r="A70" s="11">
        <v>25010100</v>
      </c>
      <c r="B70" s="12" t="s">
        <v>55</v>
      </c>
      <c r="C70" s="13">
        <f t="shared" ref="C70:C87" si="17">D70+E70</f>
        <v>2112600</v>
      </c>
      <c r="D70" s="14">
        <v>0</v>
      </c>
      <c r="E70" s="14">
        <v>2112600</v>
      </c>
      <c r="F70" s="14">
        <v>0</v>
      </c>
    </row>
    <row r="71" spans="1:6" ht="49.15" customHeight="1" x14ac:dyDescent="0.2">
      <c r="A71" s="11">
        <v>25010300</v>
      </c>
      <c r="B71" s="12" t="s">
        <v>56</v>
      </c>
      <c r="C71" s="13">
        <f t="shared" si="17"/>
        <v>85500</v>
      </c>
      <c r="D71" s="14">
        <v>0</v>
      </c>
      <c r="E71" s="14">
        <v>85500</v>
      </c>
      <c r="F71" s="14">
        <v>0</v>
      </c>
    </row>
    <row r="72" spans="1:6" ht="29.45" customHeight="1" x14ac:dyDescent="0.2">
      <c r="A72" s="7">
        <v>25020000</v>
      </c>
      <c r="B72" s="8" t="s">
        <v>57</v>
      </c>
      <c r="C72" s="9">
        <f t="shared" si="17"/>
        <v>567000</v>
      </c>
      <c r="D72" s="10">
        <f>D73</f>
        <v>0</v>
      </c>
      <c r="E72" s="10">
        <f t="shared" ref="E72:F72" si="18">E73</f>
        <v>567000</v>
      </c>
      <c r="F72" s="10">
        <f t="shared" si="18"/>
        <v>0</v>
      </c>
    </row>
    <row r="73" spans="1:6" ht="114.6" customHeight="1" x14ac:dyDescent="0.2">
      <c r="A73" s="11">
        <v>25020200</v>
      </c>
      <c r="B73" s="12" t="s">
        <v>69</v>
      </c>
      <c r="C73" s="13">
        <f t="shared" si="17"/>
        <v>567000</v>
      </c>
      <c r="D73" s="14">
        <v>0</v>
      </c>
      <c r="E73" s="14">
        <v>567000</v>
      </c>
      <c r="F73" s="14">
        <v>0</v>
      </c>
    </row>
    <row r="74" spans="1:6" s="15" customFormat="1" ht="13.5" customHeight="1" x14ac:dyDescent="0.2">
      <c r="A74" s="7">
        <v>30000000</v>
      </c>
      <c r="B74" s="8" t="s">
        <v>75</v>
      </c>
      <c r="C74" s="9">
        <f t="shared" si="17"/>
        <v>258300</v>
      </c>
      <c r="D74" s="10">
        <f t="shared" ref="D74:F74" si="19">SUM(D75)</f>
        <v>0</v>
      </c>
      <c r="E74" s="10">
        <f t="shared" si="19"/>
        <v>258300</v>
      </c>
      <c r="F74" s="10">
        <f t="shared" si="19"/>
        <v>258300</v>
      </c>
    </row>
    <row r="75" spans="1:6" s="15" customFormat="1" ht="25.5" customHeight="1" x14ac:dyDescent="0.2">
      <c r="A75" s="7">
        <v>33000000</v>
      </c>
      <c r="B75" s="8" t="s">
        <v>76</v>
      </c>
      <c r="C75" s="9">
        <f t="shared" si="17"/>
        <v>258300</v>
      </c>
      <c r="D75" s="10">
        <f t="shared" ref="D75:F75" si="20">SUM(D76)</f>
        <v>0</v>
      </c>
      <c r="E75" s="10">
        <f t="shared" si="20"/>
        <v>258300</v>
      </c>
      <c r="F75" s="10">
        <f t="shared" si="20"/>
        <v>258300</v>
      </c>
    </row>
    <row r="76" spans="1:6" s="15" customFormat="1" ht="13.5" customHeight="1" x14ac:dyDescent="0.2">
      <c r="A76" s="7">
        <v>33010000</v>
      </c>
      <c r="B76" s="8" t="s">
        <v>77</v>
      </c>
      <c r="C76" s="9">
        <f t="shared" si="17"/>
        <v>258300</v>
      </c>
      <c r="D76" s="10">
        <f>SUM(D77)</f>
        <v>0</v>
      </c>
      <c r="E76" s="10">
        <f t="shared" ref="E76:F76" si="21">SUM(E77)</f>
        <v>258300</v>
      </c>
      <c r="F76" s="10">
        <f t="shared" si="21"/>
        <v>258300</v>
      </c>
    </row>
    <row r="77" spans="1:6" ht="67.5" customHeight="1" x14ac:dyDescent="0.2">
      <c r="A77" s="11">
        <v>33010500</v>
      </c>
      <c r="B77" s="12" t="s">
        <v>78</v>
      </c>
      <c r="C77" s="13">
        <f t="shared" si="17"/>
        <v>258300</v>
      </c>
      <c r="D77" s="14">
        <v>0</v>
      </c>
      <c r="E77" s="14">
        <v>258300</v>
      </c>
      <c r="F77" s="14">
        <v>258300</v>
      </c>
    </row>
    <row r="78" spans="1:6" s="2" customFormat="1" ht="30" customHeight="1" x14ac:dyDescent="0.2">
      <c r="A78" s="16"/>
      <c r="B78" s="17" t="s">
        <v>58</v>
      </c>
      <c r="C78" s="9">
        <f t="shared" si="17"/>
        <v>233126874</v>
      </c>
      <c r="D78" s="9">
        <f>D13+D58+D74</f>
        <v>229927174</v>
      </c>
      <c r="E78" s="9">
        <f>E13+E58+E74</f>
        <v>3199700</v>
      </c>
      <c r="F78" s="9">
        <f>F13+F58+F74</f>
        <v>258300</v>
      </c>
    </row>
    <row r="79" spans="1:6" ht="17.45" customHeight="1" x14ac:dyDescent="0.2">
      <c r="A79" s="7">
        <v>40000000</v>
      </c>
      <c r="B79" s="8" t="s">
        <v>59</v>
      </c>
      <c r="C79" s="9">
        <f t="shared" si="17"/>
        <v>72391019</v>
      </c>
      <c r="D79" s="10">
        <f>D80</f>
        <v>72391019</v>
      </c>
      <c r="E79" s="10">
        <f t="shared" ref="E79:F79" si="22">E80</f>
        <v>0</v>
      </c>
      <c r="F79" s="10">
        <f t="shared" si="22"/>
        <v>0</v>
      </c>
    </row>
    <row r="80" spans="1:6" ht="17.45" customHeight="1" x14ac:dyDescent="0.2">
      <c r="A80" s="7">
        <v>41000000</v>
      </c>
      <c r="B80" s="8" t="s">
        <v>60</v>
      </c>
      <c r="C80" s="9">
        <f t="shared" si="17"/>
        <v>72391019</v>
      </c>
      <c r="D80" s="10">
        <f>D81+D83</f>
        <v>72391019</v>
      </c>
      <c r="E80" s="10">
        <f>E83</f>
        <v>0</v>
      </c>
      <c r="F80" s="10">
        <f>F83</f>
        <v>0</v>
      </c>
    </row>
    <row r="81" spans="1:6" ht="34.9" customHeight="1" x14ac:dyDescent="0.2">
      <c r="A81" s="7">
        <v>41030000</v>
      </c>
      <c r="B81" s="8" t="s">
        <v>80</v>
      </c>
      <c r="C81" s="9">
        <f t="shared" si="17"/>
        <v>71017500</v>
      </c>
      <c r="D81" s="10">
        <f>D82</f>
        <v>71017500</v>
      </c>
      <c r="E81" s="10">
        <f t="shared" ref="E81:F81" si="23">E82</f>
        <v>0</v>
      </c>
      <c r="F81" s="10">
        <f t="shared" si="23"/>
        <v>0</v>
      </c>
    </row>
    <row r="82" spans="1:6" ht="36" customHeight="1" x14ac:dyDescent="0.2">
      <c r="A82" s="11">
        <v>41033900</v>
      </c>
      <c r="B82" s="12" t="s">
        <v>81</v>
      </c>
      <c r="C82" s="13">
        <f t="shared" si="17"/>
        <v>71017500</v>
      </c>
      <c r="D82" s="14">
        <v>71017500</v>
      </c>
      <c r="E82" s="14">
        <v>0</v>
      </c>
      <c r="F82" s="14">
        <v>0</v>
      </c>
    </row>
    <row r="83" spans="1:6" ht="30.6" customHeight="1" x14ac:dyDescent="0.2">
      <c r="A83" s="7">
        <v>41050000</v>
      </c>
      <c r="B83" s="8" t="s">
        <v>61</v>
      </c>
      <c r="C83" s="9">
        <f t="shared" si="17"/>
        <v>1373519</v>
      </c>
      <c r="D83" s="10">
        <f>D84+D85</f>
        <v>1373519</v>
      </c>
      <c r="E83" s="10">
        <f>E84+E85</f>
        <v>0</v>
      </c>
      <c r="F83" s="10">
        <f t="shared" ref="F83" si="24">F85</f>
        <v>0</v>
      </c>
    </row>
    <row r="84" spans="1:6" ht="43.5" customHeight="1" x14ac:dyDescent="0.2">
      <c r="A84" s="11">
        <v>41051000</v>
      </c>
      <c r="B84" s="12" t="s">
        <v>86</v>
      </c>
      <c r="C84" s="13">
        <f t="shared" si="17"/>
        <v>1351721</v>
      </c>
      <c r="D84" s="14">
        <v>1351721</v>
      </c>
      <c r="E84" s="14">
        <v>0</v>
      </c>
      <c r="F84" s="14">
        <v>0</v>
      </c>
    </row>
    <row r="85" spans="1:6" ht="25.5" x14ac:dyDescent="0.2">
      <c r="A85" s="11">
        <v>41053900</v>
      </c>
      <c r="B85" s="12" t="s">
        <v>65</v>
      </c>
      <c r="C85" s="13">
        <f t="shared" si="17"/>
        <v>21798</v>
      </c>
      <c r="D85" s="14">
        <v>21798</v>
      </c>
      <c r="E85" s="14">
        <f>E86</f>
        <v>0</v>
      </c>
      <c r="F85" s="14">
        <f>F86</f>
        <v>0</v>
      </c>
    </row>
    <row r="86" spans="1:6" s="22" customFormat="1" ht="58.9" customHeight="1" x14ac:dyDescent="0.2">
      <c r="A86" s="18">
        <v>41053900</v>
      </c>
      <c r="B86" s="19" t="s">
        <v>71</v>
      </c>
      <c r="C86" s="20">
        <f>D86+E86</f>
        <v>21798</v>
      </c>
      <c r="D86" s="21">
        <v>21798</v>
      </c>
      <c r="E86" s="21"/>
      <c r="F86" s="21"/>
    </row>
    <row r="87" spans="1:6" s="2" customFormat="1" ht="19.149999999999999" customHeight="1" x14ac:dyDescent="0.2">
      <c r="A87" s="23" t="s">
        <v>63</v>
      </c>
      <c r="B87" s="17" t="s">
        <v>62</v>
      </c>
      <c r="C87" s="9">
        <f t="shared" si="17"/>
        <v>305517893</v>
      </c>
      <c r="D87" s="9">
        <f>D78+D79</f>
        <v>302318193</v>
      </c>
      <c r="E87" s="9">
        <f t="shared" ref="E87:F87" si="25">E78+E79</f>
        <v>3199700</v>
      </c>
      <c r="F87" s="9">
        <f t="shared" si="25"/>
        <v>258300</v>
      </c>
    </row>
    <row r="90" spans="1:6" ht="18.75" x14ac:dyDescent="0.3">
      <c r="B90" s="30" t="s">
        <v>89</v>
      </c>
      <c r="C90" s="31"/>
      <c r="D90" s="30"/>
      <c r="E90" s="27" t="s">
        <v>90</v>
      </c>
      <c r="F90" s="30"/>
    </row>
    <row r="91" spans="1:6" ht="18.75" x14ac:dyDescent="0.3">
      <c r="B91" s="24"/>
      <c r="C91" s="28"/>
      <c r="D91" s="24"/>
      <c r="E91" s="24"/>
    </row>
    <row r="92" spans="1:6" ht="18.75" x14ac:dyDescent="0.3">
      <c r="B92" s="24"/>
      <c r="C92" s="28"/>
      <c r="D92" s="24"/>
      <c r="E92" s="24"/>
    </row>
  </sheetData>
  <mergeCells count="8"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90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Олена</cp:lastModifiedBy>
  <cp:lastPrinted>2023-12-13T07:22:08Z</cp:lastPrinted>
  <dcterms:created xsi:type="dcterms:W3CDTF">2020-12-24T12:59:33Z</dcterms:created>
  <dcterms:modified xsi:type="dcterms:W3CDTF">2023-12-15T07:08:59Z</dcterms:modified>
</cp:coreProperties>
</file>