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Рішення виконкому  селищної ради\Рішення виконкому 2026\Р-70  від 23.03.26\"/>
    </mc:Choice>
  </mc:AlternateContent>
  <xr:revisionPtr revIDLastSave="0" documentId="13_ncr:1_{33D3A259-9655-489C-8951-A593A4DB1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0" i="1" l="1"/>
  <c r="D109" i="1"/>
  <c r="D107" i="1"/>
  <c r="D106" i="1"/>
  <c r="D105" i="1"/>
  <c r="D104" i="1"/>
  <c r="G103" i="1"/>
  <c r="F103" i="1"/>
  <c r="E103" i="1"/>
  <c r="D103" i="1" s="1"/>
  <c r="D102" i="1"/>
  <c r="D101" i="1"/>
  <c r="D99" i="1"/>
  <c r="D98" i="1"/>
  <c r="D97" i="1"/>
  <c r="D96" i="1"/>
  <c r="G95" i="1"/>
  <c r="G92" i="1" s="1"/>
  <c r="G91" i="1" s="1"/>
  <c r="F95" i="1"/>
  <c r="E95" i="1"/>
  <c r="D94" i="1"/>
  <c r="G93" i="1"/>
  <c r="F93" i="1"/>
  <c r="E93" i="1"/>
  <c r="D89" i="1"/>
  <c r="D88" i="1"/>
  <c r="G87" i="1"/>
  <c r="G86" i="1" s="1"/>
  <c r="G85" i="1" s="1"/>
  <c r="F87" i="1"/>
  <c r="F86" i="1" s="1"/>
  <c r="F85" i="1" s="1"/>
  <c r="E87" i="1"/>
  <c r="E86" i="1" s="1"/>
  <c r="D84" i="1"/>
  <c r="G83" i="1"/>
  <c r="F83" i="1"/>
  <c r="D83" i="1" s="1"/>
  <c r="E83" i="1"/>
  <c r="D82" i="1"/>
  <c r="D81" i="1"/>
  <c r="G80" i="1"/>
  <c r="F80" i="1"/>
  <c r="E80" i="1"/>
  <c r="D78" i="1"/>
  <c r="D77" i="1"/>
  <c r="D76" i="1" s="1"/>
  <c r="D75" i="1" s="1"/>
  <c r="G76" i="1"/>
  <c r="G75" i="1" s="1"/>
  <c r="F76" i="1"/>
  <c r="F75" i="1" s="1"/>
  <c r="E76" i="1"/>
  <c r="E75" i="1" s="1"/>
  <c r="D74" i="1"/>
  <c r="D73" i="1"/>
  <c r="G72" i="1"/>
  <c r="F72" i="1"/>
  <c r="E72" i="1"/>
  <c r="D72" i="1" s="1"/>
  <c r="D71" i="1"/>
  <c r="D70" i="1"/>
  <c r="D69" i="1"/>
  <c r="G68" i="1"/>
  <c r="F68" i="1"/>
  <c r="E68" i="1"/>
  <c r="D68" i="1" s="1"/>
  <c r="D65" i="1"/>
  <c r="D64" i="1"/>
  <c r="D63" i="1"/>
  <c r="G62" i="1"/>
  <c r="G61" i="1" s="1"/>
  <c r="F62" i="1"/>
  <c r="F61" i="1" s="1"/>
  <c r="E62" i="1"/>
  <c r="D60" i="1"/>
  <c r="D59" i="1"/>
  <c r="D58" i="1"/>
  <c r="G57" i="1"/>
  <c r="F57" i="1"/>
  <c r="E57" i="1"/>
  <c r="D57" i="1"/>
  <c r="D56" i="1"/>
  <c r="G55" i="1"/>
  <c r="F55" i="1"/>
  <c r="E55" i="1"/>
  <c r="D54" i="1"/>
  <c r="D53" i="1"/>
  <c r="D52" i="1"/>
  <c r="D51" i="1"/>
  <c r="D50" i="1"/>
  <c r="D49" i="1"/>
  <c r="D48" i="1"/>
  <c r="D47" i="1"/>
  <c r="D46" i="1"/>
  <c r="D45" i="1"/>
  <c r="G44" i="1"/>
  <c r="F44" i="1"/>
  <c r="E44" i="1"/>
  <c r="D44" i="1" s="1"/>
  <c r="D42" i="1"/>
  <c r="D41" i="1"/>
  <c r="E40" i="1"/>
  <c r="D40" i="1"/>
  <c r="D39" i="1"/>
  <c r="E38" i="1"/>
  <c r="D38" i="1" s="1"/>
  <c r="D37" i="1"/>
  <c r="G36" i="1"/>
  <c r="F36" i="1"/>
  <c r="E36" i="1"/>
  <c r="D36" i="1" s="1"/>
  <c r="D34" i="1"/>
  <c r="D33" i="1" s="1"/>
  <c r="G33" i="1"/>
  <c r="F33" i="1"/>
  <c r="E33" i="1"/>
  <c r="D32" i="1"/>
  <c r="G31" i="1"/>
  <c r="G28" i="1" s="1"/>
  <c r="F31" i="1"/>
  <c r="E31" i="1"/>
  <c r="D31" i="1" s="1"/>
  <c r="D30" i="1"/>
  <c r="G29" i="1"/>
  <c r="F29" i="1"/>
  <c r="F28" i="1" s="1"/>
  <c r="E29" i="1"/>
  <c r="D27" i="1"/>
  <c r="D26" i="1"/>
  <c r="D25" i="1"/>
  <c r="D24" i="1"/>
  <c r="G23" i="1"/>
  <c r="F23" i="1"/>
  <c r="F22" i="1" s="1"/>
  <c r="E23" i="1"/>
  <c r="D29" i="1" l="1"/>
  <c r="D55" i="1"/>
  <c r="E92" i="1"/>
  <c r="F92" i="1"/>
  <c r="F91" i="1" s="1"/>
  <c r="D95" i="1"/>
  <c r="E91" i="1"/>
  <c r="D91" i="1" s="1"/>
  <c r="D92" i="1"/>
  <c r="D93" i="1"/>
  <c r="D23" i="1"/>
  <c r="D80" i="1"/>
  <c r="F79" i="1"/>
  <c r="F66" i="1" s="1"/>
  <c r="E28" i="1"/>
  <c r="D28" i="1" s="1"/>
  <c r="E43" i="1"/>
  <c r="D43" i="1" s="1"/>
  <c r="G79" i="1"/>
  <c r="E67" i="1"/>
  <c r="D67" i="1" s="1"/>
  <c r="E35" i="1"/>
  <c r="D35" i="1" s="1"/>
  <c r="D62" i="1"/>
  <c r="D87" i="1"/>
  <c r="E85" i="1"/>
  <c r="D85" i="1" s="1"/>
  <c r="D86" i="1"/>
  <c r="F21" i="1"/>
  <c r="G66" i="1"/>
  <c r="G90" i="1" s="1"/>
  <c r="G110" i="1" s="1"/>
  <c r="E22" i="1"/>
  <c r="E61" i="1"/>
  <c r="D61" i="1" s="1"/>
  <c r="E79" i="1"/>
  <c r="F90" i="1" l="1"/>
  <c r="F110" i="1" s="1"/>
  <c r="D79" i="1"/>
  <c r="E66" i="1"/>
  <c r="D66" i="1" s="1"/>
  <c r="E21" i="1"/>
  <c r="D22" i="1"/>
  <c r="D21" i="1" l="1"/>
  <c r="E90" i="1"/>
  <c r="E110" i="1" l="1"/>
  <c r="D110" i="1" s="1"/>
  <c r="D90" i="1"/>
</calcChain>
</file>

<file path=xl/sharedStrings.xml><?xml version="1.0" encoding="utf-8"?>
<sst xmlns="http://schemas.openxmlformats.org/spreadsheetml/2006/main" count="117" uniqueCount="114">
  <si>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</si>
  <si>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</si>
  <si>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</si>
  <si>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</si>
  <si>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</si>
  <si>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</si>
  <si>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</si>
  <si>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</si>
  <si>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</si>
  <si>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</si>
  <si>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</si>
  <si>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</si>
  <si>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</si>
  <si>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</si>
  <si>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</si>
  <si>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</si>
  <si>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</si>
  <si>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для видобування корисних копалин місцевого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</si>
  <si>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</si>
  <si>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</si>
  <si>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</si>
  <si>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</si>
  <si>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</si>
  <si>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</si>
  <si>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</si>
  <si>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</si>
  <si>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</si>
  <si>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</si>
  <si>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</si>
  <si>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</si>
  <si>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</si>
  <si>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</si>
  <si>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</si>
  <si>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</si>
  <si>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</si>
  <si>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</si>
  <si>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</si>
  <si>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</si>
  <si>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</si>
  <si>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</si>
  <si>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</si>
  <si>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</si>
  <si>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</si>
  <si>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</si>
  <si>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</si>
  <si>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</si>
  <si>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</si>
  <si>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</si>
  <si>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</si>
  <si>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</si>
  <si>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</si>
  <si>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</si>
  <si>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</si>
  <si>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</si>
  <si>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</si>
  <si>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</si>
  <si>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</si>
  <si>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</si>
  <si>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</si>
  <si>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Разом доходів</t>
  </si>
  <si>
    <t>X</t>
  </si>
  <si>
    <t>(код бюджету)</t>
  </si>
  <si>
    <t>Інші субвенції з місцевого бюджету, в тому числі:</t>
  </si>
  <si>
    <t>Місцеві податки та збори, що сплачуються (перераховуються) згідно з Податковим кодексом України</t>
  </si>
  <si>
    <t>Рентна плата за користування надрами місцевого значення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</si>
  <si>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</si>
  <si>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Рентна плата за користування надрами загальнодержавного значення</t>
  </si>
  <si>
    <t>в тому числі за рахунок:                                                Субвенція з обласного бюджету на пільгове медичне обслуговування осіб, які постраждали внаслідок Чорнобильської катастрофи</t>
  </si>
  <si>
    <t>Акцизний податок з реалізації суб’єктами господарювання роздрібної торгівлі підакцизних товарів (крім тих,що опадатковуються згідно з підпунктом 213.1.14 пункту 213.1 статті 213 Податкового кодексу України)</t>
  </si>
  <si>
    <t>Доходи від операцій з капіталом</t>
  </si>
  <si>
    <t>Кошти від продажу землі і нематеріальних активів</t>
  </si>
  <si>
    <t xml:space="preserve">Кошти від продажу землі 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</si>
  <si>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Х "Перехідні положення" Земельного кодексу України</t>
  </si>
  <si>
    <t>.0454300000</t>
  </si>
  <si>
    <t>Податок на доходи  фізичних осіб у вигляді мінімального податкового зобов'язання, що підлягає сплаті фізичними особами</t>
  </si>
  <si>
    <t>Транспортний податок з фізичних осіб </t>
  </si>
  <si>
    <t>Надходження від скидів забруднюючих речовин безпосередньо у водні об'єкти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</si>
  <si>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</si>
  <si>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 xml:space="preserve">Додаток 1 </t>
  </si>
  <si>
    <t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</si>
  <si>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Інші неподаткові надходження</t>
  </si>
  <si>
    <t>Інші надходження</t>
  </si>
  <si>
    <t>Рентна плата за користування надрами для видобування інших корисних копалин загальнодержавного значення ( крім видобування корисних копалин, визначених як Активи природних ресурсів)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</si>
  <si>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</si>
  <si>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ДОХОДИ
селищного бюджету на 2026 рік</t>
  </si>
  <si>
    <t>Державне мито, не віднесене до інших категорій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</si>
  <si>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</si>
  <si>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</si>
  <si>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41020000</t>
  </si>
  <si>
    <t>Дотації з державного бюджету місцевим бюджетам</t>
  </si>
  <si>
    <t xml:space="preserve">до рішення селищної ради </t>
  </si>
  <si>
    <t xml:space="preserve">до рішення виконавчого комітету </t>
  </si>
  <si>
    <t xml:space="preserve">селищної ради </t>
  </si>
  <si>
    <t>(нова редакція згідно з рішенням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</si>
  <si>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</si>
  <si>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</si>
  <si>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</si>
  <si>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</si>
  <si>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</si>
  <si>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Керуючий справами (секретар)</t>
  </si>
  <si>
    <t>виконавчого комітету селищної ради</t>
  </si>
  <si>
    <t>Валентина БЕЛЬМАС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</si>
  <si>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</si>
  <si>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</si>
  <si>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обласного бюджету бюджетам територіальних громад на виконання доручень виборців депутатами обласної ради у 2026 році</t>
  </si>
  <si>
    <t xml:space="preserve">від 23 березня 2026 року </t>
  </si>
  <si>
    <t>№ 70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</si>
  <si>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</si>
  <si>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Субвенція з державного бюджету місцевим бюджетам на реалізацію інвестиційного проєкту на облаштування безпечних умов ( облаштування укриттів) у закладах, що надають загальну середню освіту, зокрема військових (військово-морських, військово-спортивних) ліцеях, ліцеях з посиленою військово-фізичною підготовкою, та у закладах дошкільної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</si>
  <si>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</si>
  <si>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</si>
  <si>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</si>
  <si>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виконкому від 23 березня 2026 року № 70)</t>
  </si>
  <si>
    <t xml:space="preserve"> від 18.12.2025 року №  1149- 34 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</si>
</sst>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/>
    <xf numFmtId="0" fontId="5" fillId="2" borderId="0" xfId="0" applyFont="1" applyFill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2" xfId="2" applyFont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0" fontId="13" fillId="0" borderId="0" xfId="0" applyFont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4" fillId="0" borderId="0" xfId="0" applyFont="1"/>
    <xf numFmtId="0" fontId="6" fillId="2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7603DC0F-2406-4A43-AB7D-0928D36673AF}"/>
    <cellStyle name="Обычный 2 2" xfId="2" xr:uid="{51C9E629-D3D1-4EE7-BC18-51711CF35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13"/>
  <sheetViews>
    <sheetView tabSelected="1" workbookViewId="0">
      <selection activeCell="E10" sqref="E10"/>
    </sheetView>
  </sheetViews>
  <sheetFormatPr defaultColWidth="8.85546875" defaultRowHeight="12.75" x14ac:dyDescent="0.2"/>
  <cols>
    <col min="1" max="1" width="3.140625" style="1" customWidth="1"/>
    <col min="2" max="2" width="13.42578125" style="1" customWidth="1"/>
    <col min="3" max="3" width="41" style="1" customWidth="1"/>
    <col min="4" max="4" width="14.140625" style="2" customWidth="1"/>
    <col min="5" max="5" width="14" style="1" customWidth="1"/>
    <col min="6" max="6" width="14.140625" style="1" customWidth="1"/>
    <col min="7" max="7" width="14.7109375" style="1" customWidth="1"/>
    <col min="8" max="16384" width="8.85546875" style="1"/>
  </cols>
  <sheetData>
    <row r="1" spans="2:7" ht="15.75" x14ac:dyDescent="0.25">
      <c r="E1" s="29" t="s">
        <v>78</v>
      </c>
      <c r="F1" s="29"/>
      <c r="G1" s="29"/>
    </row>
    <row r="2" spans="2:7" ht="15.75" x14ac:dyDescent="0.25">
      <c r="E2" s="29" t="s">
        <v>91</v>
      </c>
      <c r="F2" s="29"/>
      <c r="G2" s="29"/>
    </row>
    <row r="3" spans="2:7" ht="15.75" x14ac:dyDescent="0.25">
      <c r="E3" s="29" t="s">
        <v>92</v>
      </c>
      <c r="F3" s="29"/>
      <c r="G3" s="29"/>
    </row>
    <row r="4" spans="2:7" ht="15.75" x14ac:dyDescent="0.25">
      <c r="E4" s="29" t="s">
        <v>105</v>
      </c>
      <c r="F4" s="29"/>
      <c r="G4" s="29"/>
    </row>
    <row r="5" spans="2:7" ht="15.75" x14ac:dyDescent="0.25">
      <c r="E5" s="18" t="s">
        <v>106</v>
      </c>
      <c r="F5" s="18"/>
      <c r="G5" s="18"/>
    </row>
    <row r="6" spans="2:7" ht="15.75" x14ac:dyDescent="0.25">
      <c r="E6" s="18"/>
      <c r="F6" s="18"/>
      <c r="G6" s="18"/>
    </row>
    <row r="7" spans="2:7" ht="15.75" x14ac:dyDescent="0.25">
      <c r="E7" s="18" t="s">
        <v>78</v>
      </c>
      <c r="F7" s="18"/>
      <c r="G7" s="18"/>
    </row>
    <row r="8" spans="2:7" ht="15.75" x14ac:dyDescent="0.25">
      <c r="E8" s="18" t="s">
        <v>90</v>
      </c>
      <c r="F8" s="18"/>
      <c r="G8" s="18"/>
    </row>
    <row r="9" spans="2:7" ht="15.75" x14ac:dyDescent="0.25">
      <c r="E9" s="18" t="s">
        <v>113</v>
      </c>
      <c r="F9" s="18"/>
      <c r="G9" s="18"/>
    </row>
    <row r="10" spans="2:7" ht="15.75" x14ac:dyDescent="0.25">
      <c r="E10" s="18" t="s">
        <v>93</v>
      </c>
      <c r="F10" s="18"/>
      <c r="G10" s="18"/>
    </row>
    <row r="11" spans="2:7" ht="15.75" x14ac:dyDescent="0.25">
      <c r="E11" s="18" t="s">
        <v>112</v>
      </c>
      <c r="F11" s="18"/>
      <c r="G11" s="18"/>
    </row>
    <row r="12" spans="2:7" ht="15.75" x14ac:dyDescent="0.25">
      <c r="E12" s="18"/>
      <c r="F12" s="18"/>
      <c r="G12" s="18"/>
    </row>
    <row r="14" spans="2:7" ht="34.9" customHeight="1" x14ac:dyDescent="0.3">
      <c r="B14" s="36" t="s">
        <v>84</v>
      </c>
      <c r="C14" s="37"/>
      <c r="D14" s="37"/>
      <c r="E14" s="37"/>
      <c r="F14" s="37"/>
      <c r="G14" s="37"/>
    </row>
    <row r="15" spans="2:7" ht="25.5" customHeight="1" x14ac:dyDescent="0.3">
      <c r="B15" s="15" t="s">
        <v>73</v>
      </c>
      <c r="C15" s="16"/>
      <c r="D15" s="14"/>
      <c r="E15" s="16"/>
      <c r="F15" s="16"/>
      <c r="G15" s="16"/>
    </row>
    <row r="16" spans="2:7" ht="13.15" customHeight="1" x14ac:dyDescent="0.2">
      <c r="B16" s="3" t="s">
        <v>61</v>
      </c>
      <c r="G16" s="4" t="s">
        <v>0</v>
      </c>
    </row>
    <row r="17" spans="2:7" ht="12.75" customHeight="1" x14ac:dyDescent="0.2">
      <c r="B17" s="38" t="s">
        <v>1</v>
      </c>
      <c r="C17" s="38" t="s">
        <v>2</v>
      </c>
      <c r="D17" s="39" t="s">
        <v>3</v>
      </c>
      <c r="E17" s="38" t="s">
        <v>4</v>
      </c>
      <c r="F17" s="38" t="s">
        <v>5</v>
      </c>
      <c r="G17" s="38"/>
    </row>
    <row r="18" spans="2:7" ht="12.75" customHeight="1" x14ac:dyDescent="0.2">
      <c r="B18" s="38"/>
      <c r="C18" s="38"/>
      <c r="D18" s="39"/>
      <c r="E18" s="38"/>
      <c r="F18" s="38" t="s">
        <v>6</v>
      </c>
      <c r="G18" s="40" t="s">
        <v>7</v>
      </c>
    </row>
    <row r="19" spans="2:7" x14ac:dyDescent="0.2">
      <c r="B19" s="38"/>
      <c r="C19" s="38"/>
      <c r="D19" s="39"/>
      <c r="E19" s="38"/>
      <c r="F19" s="38"/>
      <c r="G19" s="38"/>
    </row>
    <row r="20" spans="2:7" x14ac:dyDescent="0.2">
      <c r="B20" s="34">
        <v>1</v>
      </c>
      <c r="C20" s="34">
        <v>2</v>
      </c>
      <c r="D20" s="35">
        <v>3</v>
      </c>
      <c r="E20" s="34">
        <v>4</v>
      </c>
      <c r="F20" s="34">
        <v>5</v>
      </c>
      <c r="G20" s="34">
        <v>6</v>
      </c>
    </row>
    <row r="21" spans="2:7" ht="15.6" customHeight="1" x14ac:dyDescent="0.2">
      <c r="B21" s="5">
        <v>10000000</v>
      </c>
      <c r="C21" s="6" t="s">
        <v>8</v>
      </c>
      <c r="D21" s="7">
        <f t="shared" ref="D21:D74" si="0">E21+F21</f>
        <v>360418391</v>
      </c>
      <c r="E21" s="8">
        <f>E22+E28+E35+E43+E61</f>
        <v>360169991</v>
      </c>
      <c r="F21" s="8">
        <f>F22+F28+F35+F43+F61</f>
        <v>248400</v>
      </c>
      <c r="G21" s="8">
        <v>0</v>
      </c>
    </row>
    <row r="22" spans="2:7" ht="28.9" customHeight="1" x14ac:dyDescent="0.2">
      <c r="B22" s="5">
        <v>11000000</v>
      </c>
      <c r="C22" s="6" t="s">
        <v>9</v>
      </c>
      <c r="D22" s="7">
        <f t="shared" si="0"/>
        <v>239796000</v>
      </c>
      <c r="E22" s="8">
        <f>E23</f>
        <v>239796000</v>
      </c>
      <c r="F22" s="8">
        <f>F23</f>
        <v>0</v>
      </c>
      <c r="G22" s="8">
        <v>0</v>
      </c>
    </row>
    <row r="23" spans="2:7" ht="15.6" customHeight="1" x14ac:dyDescent="0.2">
      <c r="B23" s="5">
        <v>11010000</v>
      </c>
      <c r="C23" s="6" t="s">
        <v>10</v>
      </c>
      <c r="D23" s="7">
        <f t="shared" si="0"/>
        <v>239796000</v>
      </c>
      <c r="E23" s="8">
        <f>E24+E25+E26+E27</f>
        <v>239796000</v>
      </c>
      <c r="F23" s="8">
        <f>F24+F25+F26+F27</f>
        <v>0</v>
      </c>
      <c r="G23" s="8">
        <f>G24+G25+G26+G27</f>
        <v>0</v>
      </c>
    </row>
    <row r="24" spans="2:7" s="2" customFormat="1" ht="43.9" customHeight="1" x14ac:dyDescent="0.2">
      <c r="B24" s="19">
        <v>11010100</v>
      </c>
      <c r="C24" s="20" t="s">
        <v>11</v>
      </c>
      <c r="D24" s="9">
        <f t="shared" si="0"/>
        <v>215264700</v>
      </c>
      <c r="E24" s="9">
        <v>215264700</v>
      </c>
      <c r="F24" s="9">
        <v>0</v>
      </c>
      <c r="G24" s="9">
        <v>0</v>
      </c>
    </row>
    <row r="25" spans="2:7" s="2" customFormat="1" ht="43.9" customHeight="1" x14ac:dyDescent="0.2">
      <c r="B25" s="19">
        <v>11010400</v>
      </c>
      <c r="C25" s="20" t="s">
        <v>12</v>
      </c>
      <c r="D25" s="9">
        <f t="shared" si="0"/>
        <v>20595500</v>
      </c>
      <c r="E25" s="9">
        <v>20595500</v>
      </c>
      <c r="F25" s="9">
        <v>0</v>
      </c>
      <c r="G25" s="9">
        <v>0</v>
      </c>
    </row>
    <row r="26" spans="2:7" s="2" customFormat="1" ht="42" customHeight="1" x14ac:dyDescent="0.2">
      <c r="B26" s="19">
        <v>11010500</v>
      </c>
      <c r="C26" s="20" t="s">
        <v>13</v>
      </c>
      <c r="D26" s="9">
        <f t="shared" si="0"/>
        <v>1249400</v>
      </c>
      <c r="E26" s="9">
        <v>1249400</v>
      </c>
      <c r="F26" s="9">
        <v>0</v>
      </c>
      <c r="G26" s="9">
        <v>0</v>
      </c>
    </row>
    <row r="27" spans="2:7" s="2" customFormat="1" ht="42" customHeight="1" x14ac:dyDescent="0.2">
      <c r="B27" s="19">
        <v>11011300</v>
      </c>
      <c r="C27" s="20" t="s">
        <v>74</v>
      </c>
      <c r="D27" s="9">
        <f t="shared" si="0"/>
        <v>2686400</v>
      </c>
      <c r="E27" s="9">
        <v>2686400</v>
      </c>
      <c r="F27" s="9">
        <v>0</v>
      </c>
      <c r="G27" s="9">
        <v>0</v>
      </c>
    </row>
    <row r="28" spans="2:7" s="2" customFormat="1" ht="25.5" x14ac:dyDescent="0.2">
      <c r="B28" s="10">
        <v>13000000</v>
      </c>
      <c r="C28" s="11" t="s">
        <v>14</v>
      </c>
      <c r="D28" s="7">
        <f t="shared" si="0"/>
        <v>3821400</v>
      </c>
      <c r="E28" s="7">
        <f>E29+E31+E33</f>
        <v>3821400</v>
      </c>
      <c r="F28" s="7">
        <f t="shared" ref="F28:G28" si="1">F29+F31+F33</f>
        <v>0</v>
      </c>
      <c r="G28" s="7">
        <f t="shared" si="1"/>
        <v>0</v>
      </c>
    </row>
    <row r="29" spans="2:7" s="2" customFormat="1" ht="25.5" x14ac:dyDescent="0.2">
      <c r="B29" s="10">
        <v>13010000</v>
      </c>
      <c r="C29" s="11" t="s">
        <v>15</v>
      </c>
      <c r="D29" s="7">
        <f t="shared" si="0"/>
        <v>49000</v>
      </c>
      <c r="E29" s="7">
        <f>E30</f>
        <v>49000</v>
      </c>
      <c r="F29" s="7">
        <f t="shared" ref="F29:G29" si="2">F30</f>
        <v>0</v>
      </c>
      <c r="G29" s="7">
        <f t="shared" si="2"/>
        <v>0</v>
      </c>
    </row>
    <row r="30" spans="2:7" s="2" customFormat="1" ht="66" customHeight="1" x14ac:dyDescent="0.2">
      <c r="B30" s="19">
        <v>13010200</v>
      </c>
      <c r="C30" s="20" t="s">
        <v>16</v>
      </c>
      <c r="D30" s="9">
        <f t="shared" si="0"/>
        <v>49000</v>
      </c>
      <c r="E30" s="9">
        <v>49000</v>
      </c>
      <c r="F30" s="9">
        <v>0</v>
      </c>
      <c r="G30" s="9">
        <v>0</v>
      </c>
    </row>
    <row r="31" spans="2:7" s="21" customFormat="1" ht="27" customHeight="1" x14ac:dyDescent="0.2">
      <c r="B31" s="10">
        <v>13030000</v>
      </c>
      <c r="C31" s="11" t="s">
        <v>66</v>
      </c>
      <c r="D31" s="7">
        <f t="shared" si="0"/>
        <v>23200</v>
      </c>
      <c r="E31" s="7">
        <f>E32</f>
        <v>23200</v>
      </c>
      <c r="F31" s="7">
        <f t="shared" ref="F31:G31" si="3">F32</f>
        <v>0</v>
      </c>
      <c r="G31" s="7">
        <f t="shared" si="3"/>
        <v>0</v>
      </c>
    </row>
    <row r="32" spans="2:7" s="2" customFormat="1" ht="69.75" customHeight="1" x14ac:dyDescent="0.2">
      <c r="B32" s="19">
        <v>13030100</v>
      </c>
      <c r="C32" s="20" t="s">
        <v>82</v>
      </c>
      <c r="D32" s="9">
        <f t="shared" si="0"/>
        <v>23200</v>
      </c>
      <c r="E32" s="9">
        <v>23200</v>
      </c>
      <c r="F32" s="9">
        <v>0</v>
      </c>
      <c r="G32" s="9">
        <v>0</v>
      </c>
    </row>
    <row r="33" spans="2:7" s="2" customFormat="1" ht="25.5" x14ac:dyDescent="0.2">
      <c r="B33" s="10">
        <v>13040000</v>
      </c>
      <c r="C33" s="11" t="s">
        <v>64</v>
      </c>
      <c r="D33" s="7">
        <f>D34</f>
        <v>3749200</v>
      </c>
      <c r="E33" s="7">
        <f>E34</f>
        <v>3749200</v>
      </c>
      <c r="F33" s="7">
        <f t="shared" ref="F33:G33" si="4">F34</f>
        <v>0</v>
      </c>
      <c r="G33" s="7">
        <f t="shared" si="4"/>
        <v>0</v>
      </c>
    </row>
    <row r="34" spans="2:7" s="2" customFormat="1" ht="37.5" customHeight="1" x14ac:dyDescent="0.2">
      <c r="B34" s="19">
        <v>13040100</v>
      </c>
      <c r="C34" s="20" t="s">
        <v>17</v>
      </c>
      <c r="D34" s="9">
        <f>E34+F34</f>
        <v>3749200</v>
      </c>
      <c r="E34" s="9">
        <v>3749200</v>
      </c>
      <c r="F34" s="9">
        <v>0</v>
      </c>
      <c r="G34" s="9">
        <v>0</v>
      </c>
    </row>
    <row r="35" spans="2:7" s="2" customFormat="1" ht="19.149999999999999" customHeight="1" x14ac:dyDescent="0.2">
      <c r="B35" s="10">
        <v>14000000</v>
      </c>
      <c r="C35" s="11" t="s">
        <v>18</v>
      </c>
      <c r="D35" s="7">
        <f t="shared" si="0"/>
        <v>33331100</v>
      </c>
      <c r="E35" s="7">
        <f>E36+E38+E40</f>
        <v>33331100</v>
      </c>
      <c r="F35" s="7">
        <v>0</v>
      </c>
      <c r="G35" s="7">
        <v>0</v>
      </c>
    </row>
    <row r="36" spans="2:7" s="2" customFormat="1" ht="25.5" x14ac:dyDescent="0.2">
      <c r="B36" s="10">
        <v>14020000</v>
      </c>
      <c r="C36" s="11" t="s">
        <v>19</v>
      </c>
      <c r="D36" s="7">
        <f t="shared" si="0"/>
        <v>3000000</v>
      </c>
      <c r="E36" s="7">
        <f>E37</f>
        <v>3000000</v>
      </c>
      <c r="F36" s="7">
        <f t="shared" ref="F36:G36" si="5">F37</f>
        <v>0</v>
      </c>
      <c r="G36" s="7">
        <f t="shared" si="5"/>
        <v>0</v>
      </c>
    </row>
    <row r="37" spans="2:7" s="2" customFormat="1" x14ac:dyDescent="0.2">
      <c r="B37" s="19">
        <v>14021900</v>
      </c>
      <c r="C37" s="20" t="s">
        <v>20</v>
      </c>
      <c r="D37" s="9">
        <f t="shared" si="0"/>
        <v>3000000</v>
      </c>
      <c r="E37" s="9">
        <v>3000000</v>
      </c>
      <c r="F37" s="9">
        <v>0</v>
      </c>
      <c r="G37" s="9">
        <v>0</v>
      </c>
    </row>
    <row r="38" spans="2:7" s="2" customFormat="1" ht="28.5" customHeight="1" x14ac:dyDescent="0.2">
      <c r="B38" s="10">
        <v>14030000</v>
      </c>
      <c r="C38" s="11" t="s">
        <v>21</v>
      </c>
      <c r="D38" s="7">
        <f t="shared" si="0"/>
        <v>25110900</v>
      </c>
      <c r="E38" s="7">
        <f>E39</f>
        <v>25110900</v>
      </c>
      <c r="F38" s="7">
        <v>0</v>
      </c>
      <c r="G38" s="7">
        <v>0</v>
      </c>
    </row>
    <row r="39" spans="2:7" s="2" customFormat="1" x14ac:dyDescent="0.2">
      <c r="B39" s="19">
        <v>14031900</v>
      </c>
      <c r="C39" s="20" t="s">
        <v>20</v>
      </c>
      <c r="D39" s="9">
        <f t="shared" si="0"/>
        <v>25110900</v>
      </c>
      <c r="E39" s="9">
        <v>25110900</v>
      </c>
      <c r="F39" s="9">
        <v>0</v>
      </c>
      <c r="G39" s="9">
        <v>0</v>
      </c>
    </row>
    <row r="40" spans="2:7" s="2" customFormat="1" ht="38.25" x14ac:dyDescent="0.2">
      <c r="B40" s="10">
        <v>14040000</v>
      </c>
      <c r="C40" s="11" t="s">
        <v>22</v>
      </c>
      <c r="D40" s="7">
        <f t="shared" si="0"/>
        <v>5220200</v>
      </c>
      <c r="E40" s="7">
        <f>E42+E41</f>
        <v>5220200</v>
      </c>
      <c r="F40" s="7">
        <v>0</v>
      </c>
      <c r="G40" s="7">
        <v>0</v>
      </c>
    </row>
    <row r="41" spans="2:7" s="2" customFormat="1" ht="102" x14ac:dyDescent="0.2">
      <c r="B41" s="19">
        <v>14040100</v>
      </c>
      <c r="C41" s="20" t="s">
        <v>77</v>
      </c>
      <c r="D41" s="9">
        <f t="shared" si="0"/>
        <v>3534200</v>
      </c>
      <c r="E41" s="9">
        <v>3534200</v>
      </c>
      <c r="F41" s="9">
        <v>0</v>
      </c>
      <c r="G41" s="9">
        <v>0</v>
      </c>
    </row>
    <row r="42" spans="2:7" s="2" customFormat="1" ht="63.75" x14ac:dyDescent="0.2">
      <c r="B42" s="19">
        <v>14040200</v>
      </c>
      <c r="C42" s="20" t="s">
        <v>68</v>
      </c>
      <c r="D42" s="9">
        <f t="shared" si="0"/>
        <v>1686000</v>
      </c>
      <c r="E42" s="9">
        <v>1686000</v>
      </c>
      <c r="F42" s="9">
        <v>0</v>
      </c>
      <c r="G42" s="9">
        <v>0</v>
      </c>
    </row>
    <row r="43" spans="2:7" s="2" customFormat="1" ht="39.75" customHeight="1" x14ac:dyDescent="0.2">
      <c r="B43" s="10">
        <v>18000000</v>
      </c>
      <c r="C43" s="11" t="s">
        <v>63</v>
      </c>
      <c r="D43" s="7">
        <f t="shared" si="0"/>
        <v>83221491</v>
      </c>
      <c r="E43" s="7">
        <f>SUM(E44+E55+E57)</f>
        <v>83221491</v>
      </c>
      <c r="F43" s="7">
        <v>0</v>
      </c>
      <c r="G43" s="7">
        <v>0</v>
      </c>
    </row>
    <row r="44" spans="2:7" s="2" customFormat="1" x14ac:dyDescent="0.2">
      <c r="B44" s="10">
        <v>18010000</v>
      </c>
      <c r="C44" s="11" t="s">
        <v>23</v>
      </c>
      <c r="D44" s="7">
        <f t="shared" si="0"/>
        <v>40122091</v>
      </c>
      <c r="E44" s="7">
        <f>E45+E46+E47+E48+E49+E50+E51+E52+E53+E54</f>
        <v>40122091</v>
      </c>
      <c r="F44" s="7">
        <f>F45+F46+F47+F48+F49+F50+F51+F52+F54</f>
        <v>0</v>
      </c>
      <c r="G44" s="7">
        <f>G45+G46+G47+G48+G49+G50+G51+G52+G54</f>
        <v>0</v>
      </c>
    </row>
    <row r="45" spans="2:7" s="2" customFormat="1" ht="54" customHeight="1" x14ac:dyDescent="0.2">
      <c r="B45" s="19">
        <v>18010100</v>
      </c>
      <c r="C45" s="20" t="s">
        <v>24</v>
      </c>
      <c r="D45" s="9">
        <f t="shared" si="0"/>
        <v>160500</v>
      </c>
      <c r="E45" s="9">
        <v>160500</v>
      </c>
      <c r="F45" s="9">
        <v>0</v>
      </c>
      <c r="G45" s="9">
        <v>0</v>
      </c>
    </row>
    <row r="46" spans="2:7" s="2" customFormat="1" ht="53.25" customHeight="1" x14ac:dyDescent="0.2">
      <c r="B46" s="19">
        <v>18010200</v>
      </c>
      <c r="C46" s="20" t="s">
        <v>25</v>
      </c>
      <c r="D46" s="9">
        <f t="shared" si="0"/>
        <v>2712600</v>
      </c>
      <c r="E46" s="9">
        <v>2712600</v>
      </c>
      <c r="F46" s="9">
        <v>0</v>
      </c>
      <c r="G46" s="9">
        <v>0</v>
      </c>
    </row>
    <row r="47" spans="2:7" s="2" customFormat="1" ht="50.25" customHeight="1" x14ac:dyDescent="0.2">
      <c r="B47" s="19">
        <v>18010300</v>
      </c>
      <c r="C47" s="20" t="s">
        <v>26</v>
      </c>
      <c r="D47" s="9">
        <f t="shared" si="0"/>
        <v>4150300</v>
      </c>
      <c r="E47" s="9">
        <v>4150300</v>
      </c>
      <c r="F47" s="9">
        <v>0</v>
      </c>
      <c r="G47" s="9">
        <v>0</v>
      </c>
    </row>
    <row r="48" spans="2:7" s="2" customFormat="1" ht="51.75" customHeight="1" x14ac:dyDescent="0.2">
      <c r="B48" s="19">
        <v>18010400</v>
      </c>
      <c r="C48" s="20" t="s">
        <v>27</v>
      </c>
      <c r="D48" s="9">
        <f t="shared" si="0"/>
        <v>5600000</v>
      </c>
      <c r="E48" s="9">
        <v>5600000</v>
      </c>
      <c r="F48" s="9">
        <v>0</v>
      </c>
      <c r="G48" s="9">
        <v>0</v>
      </c>
    </row>
    <row r="49" spans="2:7" s="2" customFormat="1" ht="18" customHeight="1" x14ac:dyDescent="0.2">
      <c r="B49" s="19">
        <v>18010500</v>
      </c>
      <c r="C49" s="20" t="s">
        <v>28</v>
      </c>
      <c r="D49" s="9">
        <f t="shared" si="0"/>
        <v>9385200</v>
      </c>
      <c r="E49" s="9">
        <v>9385200</v>
      </c>
      <c r="F49" s="9">
        <v>0</v>
      </c>
      <c r="G49" s="9">
        <v>0</v>
      </c>
    </row>
    <row r="50" spans="2:7" s="2" customFormat="1" ht="18" customHeight="1" x14ac:dyDescent="0.2">
      <c r="B50" s="19">
        <v>18010600</v>
      </c>
      <c r="C50" s="20" t="s">
        <v>29</v>
      </c>
      <c r="D50" s="9">
        <f t="shared" si="0"/>
        <v>9036191</v>
      </c>
      <c r="E50" s="9">
        <v>9036191</v>
      </c>
      <c r="F50" s="9">
        <v>0</v>
      </c>
      <c r="G50" s="9">
        <v>0</v>
      </c>
    </row>
    <row r="51" spans="2:7" s="2" customFormat="1" ht="18" customHeight="1" x14ac:dyDescent="0.2">
      <c r="B51" s="19">
        <v>18010700</v>
      </c>
      <c r="C51" s="20" t="s">
        <v>30</v>
      </c>
      <c r="D51" s="9">
        <f t="shared" si="0"/>
        <v>5748000</v>
      </c>
      <c r="E51" s="9">
        <v>5748000</v>
      </c>
      <c r="F51" s="9">
        <v>0</v>
      </c>
      <c r="G51" s="9">
        <v>0</v>
      </c>
    </row>
    <row r="52" spans="2:7" s="2" customFormat="1" ht="18" customHeight="1" x14ac:dyDescent="0.2">
      <c r="B52" s="19">
        <v>18010900</v>
      </c>
      <c r="C52" s="20" t="s">
        <v>31</v>
      </c>
      <c r="D52" s="9">
        <f t="shared" si="0"/>
        <v>3171900</v>
      </c>
      <c r="E52" s="9">
        <v>3171900</v>
      </c>
      <c r="F52" s="9">
        <v>0</v>
      </c>
      <c r="G52" s="9">
        <v>0</v>
      </c>
    </row>
    <row r="53" spans="2:7" s="2" customFormat="1" ht="18" customHeight="1" x14ac:dyDescent="0.2">
      <c r="B53" s="19">
        <v>18011000</v>
      </c>
      <c r="C53" s="20" t="s">
        <v>75</v>
      </c>
      <c r="D53" s="9">
        <f t="shared" si="0"/>
        <v>50000</v>
      </c>
      <c r="E53" s="9">
        <v>50000</v>
      </c>
      <c r="F53" s="9">
        <v>0</v>
      </c>
      <c r="G53" s="9">
        <v>0</v>
      </c>
    </row>
    <row r="54" spans="2:7" s="2" customFormat="1" ht="18" customHeight="1" x14ac:dyDescent="0.2">
      <c r="B54" s="19">
        <v>18011100</v>
      </c>
      <c r="C54" s="20" t="s">
        <v>32</v>
      </c>
      <c r="D54" s="9">
        <f t="shared" si="0"/>
        <v>107400</v>
      </c>
      <c r="E54" s="9">
        <v>107400</v>
      </c>
      <c r="F54" s="9">
        <v>0</v>
      </c>
      <c r="G54" s="9">
        <v>0</v>
      </c>
    </row>
    <row r="55" spans="2:7" s="2" customFormat="1" ht="18" customHeight="1" x14ac:dyDescent="0.2">
      <c r="B55" s="10">
        <v>18030000</v>
      </c>
      <c r="C55" s="11" t="s">
        <v>33</v>
      </c>
      <c r="D55" s="7">
        <f t="shared" si="0"/>
        <v>254500</v>
      </c>
      <c r="E55" s="7">
        <f>E56</f>
        <v>254500</v>
      </c>
      <c r="F55" s="7">
        <f t="shared" ref="F55:G55" si="6">F56</f>
        <v>0</v>
      </c>
      <c r="G55" s="7">
        <f t="shared" si="6"/>
        <v>0</v>
      </c>
    </row>
    <row r="56" spans="2:7" s="2" customFormat="1" ht="26.25" customHeight="1" x14ac:dyDescent="0.2">
      <c r="B56" s="19">
        <v>18030200</v>
      </c>
      <c r="C56" s="20" t="s">
        <v>34</v>
      </c>
      <c r="D56" s="9">
        <f t="shared" si="0"/>
        <v>254500</v>
      </c>
      <c r="E56" s="9">
        <v>254500</v>
      </c>
      <c r="F56" s="9">
        <v>0</v>
      </c>
      <c r="G56" s="9">
        <v>0</v>
      </c>
    </row>
    <row r="57" spans="2:7" s="2" customFormat="1" ht="14.25" customHeight="1" x14ac:dyDescent="0.2">
      <c r="B57" s="10">
        <v>18050000</v>
      </c>
      <c r="C57" s="11" t="s">
        <v>35</v>
      </c>
      <c r="D57" s="7">
        <f t="shared" si="0"/>
        <v>42844900</v>
      </c>
      <c r="E57" s="7">
        <f>E58+E59+E60</f>
        <v>42844900</v>
      </c>
      <c r="F57" s="7">
        <f t="shared" ref="F57:G57" si="7">F58+F59+F60</f>
        <v>0</v>
      </c>
      <c r="G57" s="7">
        <f t="shared" si="7"/>
        <v>0</v>
      </c>
    </row>
    <row r="58" spans="2:7" s="2" customFormat="1" x14ac:dyDescent="0.2">
      <c r="B58" s="19">
        <v>18050300</v>
      </c>
      <c r="C58" s="20" t="s">
        <v>36</v>
      </c>
      <c r="D58" s="9">
        <f t="shared" si="0"/>
        <v>1652300</v>
      </c>
      <c r="E58" s="9">
        <v>1652300</v>
      </c>
      <c r="F58" s="9">
        <v>0</v>
      </c>
      <c r="G58" s="9">
        <v>0</v>
      </c>
    </row>
    <row r="59" spans="2:7" s="2" customFormat="1" x14ac:dyDescent="0.2">
      <c r="B59" s="19">
        <v>18050400</v>
      </c>
      <c r="C59" s="20" t="s">
        <v>37</v>
      </c>
      <c r="D59" s="9">
        <f t="shared" si="0"/>
        <v>28060600</v>
      </c>
      <c r="E59" s="9">
        <v>28060600</v>
      </c>
      <c r="F59" s="9">
        <v>0</v>
      </c>
      <c r="G59" s="9">
        <v>0</v>
      </c>
    </row>
    <row r="60" spans="2:7" s="2" customFormat="1" ht="63.75" x14ac:dyDescent="0.2">
      <c r="B60" s="19">
        <v>18050500</v>
      </c>
      <c r="C60" s="20" t="s">
        <v>38</v>
      </c>
      <c r="D60" s="9">
        <f t="shared" si="0"/>
        <v>13132000</v>
      </c>
      <c r="E60" s="9">
        <v>13132000</v>
      </c>
      <c r="F60" s="9">
        <v>0</v>
      </c>
      <c r="G60" s="9">
        <v>0</v>
      </c>
    </row>
    <row r="61" spans="2:7" s="2" customFormat="1" x14ac:dyDescent="0.2">
      <c r="B61" s="10">
        <v>19000000</v>
      </c>
      <c r="C61" s="11" t="s">
        <v>39</v>
      </c>
      <c r="D61" s="7">
        <f t="shared" si="0"/>
        <v>248400</v>
      </c>
      <c r="E61" s="7">
        <f>E62</f>
        <v>0</v>
      </c>
      <c r="F61" s="7">
        <f t="shared" ref="F61:G61" si="8">F62</f>
        <v>248400</v>
      </c>
      <c r="G61" s="7">
        <f t="shared" si="8"/>
        <v>0</v>
      </c>
    </row>
    <row r="62" spans="2:7" s="2" customFormat="1" x14ac:dyDescent="0.2">
      <c r="B62" s="10">
        <v>19010000</v>
      </c>
      <c r="C62" s="11" t="s">
        <v>40</v>
      </c>
      <c r="D62" s="7">
        <f t="shared" si="0"/>
        <v>248400</v>
      </c>
      <c r="E62" s="7">
        <f>E63+E65</f>
        <v>0</v>
      </c>
      <c r="F62" s="7">
        <f>F63+F64+F65</f>
        <v>248400</v>
      </c>
      <c r="G62" s="7">
        <f t="shared" ref="G62" si="9">G63+G65</f>
        <v>0</v>
      </c>
    </row>
    <row r="63" spans="2:7" s="2" customFormat="1" ht="63.75" x14ac:dyDescent="0.2">
      <c r="B63" s="19">
        <v>19010100</v>
      </c>
      <c r="C63" s="20" t="s">
        <v>41</v>
      </c>
      <c r="D63" s="9">
        <f t="shared" si="0"/>
        <v>234400</v>
      </c>
      <c r="E63" s="9">
        <v>0</v>
      </c>
      <c r="F63" s="9">
        <v>234400</v>
      </c>
      <c r="G63" s="9">
        <v>0</v>
      </c>
    </row>
    <row r="64" spans="2:7" s="2" customFormat="1" ht="25.5" x14ac:dyDescent="0.2">
      <c r="B64" s="19">
        <v>19010200</v>
      </c>
      <c r="C64" s="20" t="s">
        <v>76</v>
      </c>
      <c r="D64" s="9">
        <f t="shared" si="0"/>
        <v>11800</v>
      </c>
      <c r="E64" s="9">
        <v>0</v>
      </c>
      <c r="F64" s="9">
        <v>11800</v>
      </c>
      <c r="G64" s="9">
        <v>0</v>
      </c>
    </row>
    <row r="65" spans="2:7" s="2" customFormat="1" ht="51" x14ac:dyDescent="0.2">
      <c r="B65" s="19">
        <v>19010300</v>
      </c>
      <c r="C65" s="20" t="s">
        <v>42</v>
      </c>
      <c r="D65" s="9">
        <f t="shared" si="0"/>
        <v>2200</v>
      </c>
      <c r="E65" s="9">
        <v>0</v>
      </c>
      <c r="F65" s="9">
        <v>2200</v>
      </c>
      <c r="G65" s="9">
        <v>0</v>
      </c>
    </row>
    <row r="66" spans="2:7" s="2" customFormat="1" x14ac:dyDescent="0.2">
      <c r="B66" s="10">
        <v>20000000</v>
      </c>
      <c r="C66" s="11" t="s">
        <v>43</v>
      </c>
      <c r="D66" s="7">
        <f t="shared" si="0"/>
        <v>4508116</v>
      </c>
      <c r="E66" s="7">
        <f>SUM(E67+E79+E75)</f>
        <v>1616100</v>
      </c>
      <c r="F66" s="7">
        <f t="shared" ref="F66:G66" si="10">SUM(F67+F79+F75)</f>
        <v>2892016</v>
      </c>
      <c r="G66" s="7">
        <f t="shared" si="10"/>
        <v>0</v>
      </c>
    </row>
    <row r="67" spans="2:7" s="2" customFormat="1" ht="25.5" x14ac:dyDescent="0.2">
      <c r="B67" s="10">
        <v>22000000</v>
      </c>
      <c r="C67" s="11" t="s">
        <v>44</v>
      </c>
      <c r="D67" s="7">
        <f t="shared" si="0"/>
        <v>1115700</v>
      </c>
      <c r="E67" s="7">
        <f>E68+E72</f>
        <v>1115700</v>
      </c>
      <c r="F67" s="7">
        <v>0</v>
      </c>
      <c r="G67" s="7">
        <v>0</v>
      </c>
    </row>
    <row r="68" spans="2:7" s="2" customFormat="1" x14ac:dyDescent="0.2">
      <c r="B68" s="10">
        <v>22010000</v>
      </c>
      <c r="C68" s="11" t="s">
        <v>45</v>
      </c>
      <c r="D68" s="7">
        <f t="shared" si="0"/>
        <v>1015700</v>
      </c>
      <c r="E68" s="7">
        <f>E69+E70+E71</f>
        <v>1015700</v>
      </c>
      <c r="F68" s="7">
        <f>F69+F70+F71</f>
        <v>0</v>
      </c>
      <c r="G68" s="7">
        <f>G69+G70+G71</f>
        <v>0</v>
      </c>
    </row>
    <row r="69" spans="2:7" s="2" customFormat="1" ht="51" x14ac:dyDescent="0.2">
      <c r="B69" s="19">
        <v>22010300</v>
      </c>
      <c r="C69" s="20" t="s">
        <v>79</v>
      </c>
      <c r="D69" s="9">
        <f t="shared" si="0"/>
        <v>26000</v>
      </c>
      <c r="E69" s="9">
        <v>26000</v>
      </c>
      <c r="F69" s="9">
        <v>0</v>
      </c>
      <c r="G69" s="9">
        <v>0</v>
      </c>
    </row>
    <row r="70" spans="2:7" s="2" customFormat="1" x14ac:dyDescent="0.2">
      <c r="B70" s="19">
        <v>22012500</v>
      </c>
      <c r="C70" s="20" t="s">
        <v>46</v>
      </c>
      <c r="D70" s="9">
        <f t="shared" si="0"/>
        <v>660000</v>
      </c>
      <c r="E70" s="9">
        <v>660000</v>
      </c>
      <c r="F70" s="9">
        <v>0</v>
      </c>
      <c r="G70" s="9">
        <v>0</v>
      </c>
    </row>
    <row r="71" spans="2:7" s="2" customFormat="1" ht="30" customHeight="1" x14ac:dyDescent="0.2">
      <c r="B71" s="19">
        <v>22012600</v>
      </c>
      <c r="C71" s="20" t="s">
        <v>47</v>
      </c>
      <c r="D71" s="9">
        <f t="shared" si="0"/>
        <v>329700</v>
      </c>
      <c r="E71" s="9">
        <v>329700</v>
      </c>
      <c r="F71" s="9">
        <v>0</v>
      </c>
      <c r="G71" s="9">
        <v>0</v>
      </c>
    </row>
    <row r="72" spans="2:7" s="2" customFormat="1" x14ac:dyDescent="0.2">
      <c r="B72" s="10">
        <v>22090000</v>
      </c>
      <c r="C72" s="11" t="s">
        <v>48</v>
      </c>
      <c r="D72" s="7">
        <f t="shared" si="0"/>
        <v>100000</v>
      </c>
      <c r="E72" s="7">
        <f>E73+E74</f>
        <v>100000</v>
      </c>
      <c r="F72" s="7">
        <f>F73+F74</f>
        <v>0</v>
      </c>
      <c r="G72" s="7">
        <f>G73+G74</f>
        <v>0</v>
      </c>
    </row>
    <row r="73" spans="2:7" s="2" customFormat="1" ht="54" customHeight="1" x14ac:dyDescent="0.2">
      <c r="B73" s="19">
        <v>22090100</v>
      </c>
      <c r="C73" s="20" t="s">
        <v>49</v>
      </c>
      <c r="D73" s="9">
        <f t="shared" si="0"/>
        <v>99300</v>
      </c>
      <c r="E73" s="9">
        <v>99300</v>
      </c>
      <c r="F73" s="9">
        <v>0</v>
      </c>
      <c r="G73" s="9">
        <v>0</v>
      </c>
    </row>
    <row r="74" spans="2:7" s="2" customFormat="1" ht="15.75" customHeight="1" x14ac:dyDescent="0.2">
      <c r="B74" s="19">
        <v>22090200</v>
      </c>
      <c r="C74" s="20" t="s">
        <v>85</v>
      </c>
      <c r="D74" s="9">
        <f t="shared" si="0"/>
        <v>700</v>
      </c>
      <c r="E74" s="9">
        <v>700</v>
      </c>
      <c r="F74" s="9">
        <v>0</v>
      </c>
      <c r="G74" s="9">
        <v>0</v>
      </c>
    </row>
    <row r="75" spans="2:7" s="2" customFormat="1" ht="23.25" customHeight="1" x14ac:dyDescent="0.2">
      <c r="B75" s="10">
        <v>24000000</v>
      </c>
      <c r="C75" s="11" t="s">
        <v>80</v>
      </c>
      <c r="D75" s="7">
        <f t="shared" ref="D75:G76" si="11">D76</f>
        <v>350400</v>
      </c>
      <c r="E75" s="7">
        <f t="shared" si="11"/>
        <v>500400</v>
      </c>
      <c r="F75" s="7">
        <f t="shared" si="11"/>
        <v>0</v>
      </c>
      <c r="G75" s="7">
        <f t="shared" si="11"/>
        <v>0</v>
      </c>
    </row>
    <row r="76" spans="2:7" s="2" customFormat="1" ht="23.25" customHeight="1" x14ac:dyDescent="0.2">
      <c r="B76" s="10">
        <v>24060000</v>
      </c>
      <c r="C76" s="11" t="s">
        <v>81</v>
      </c>
      <c r="D76" s="7">
        <f t="shared" si="11"/>
        <v>350400</v>
      </c>
      <c r="E76" s="7">
        <f t="shared" ref="E76:G76" si="12">SUM(E77:E78)</f>
        <v>500400</v>
      </c>
      <c r="F76" s="7">
        <f t="shared" si="12"/>
        <v>0</v>
      </c>
      <c r="G76" s="7">
        <f t="shared" si="12"/>
        <v>0</v>
      </c>
    </row>
    <row r="77" spans="2:7" s="2" customFormat="1" ht="21.75" customHeight="1" x14ac:dyDescent="0.2">
      <c r="B77" s="19">
        <v>24060300</v>
      </c>
      <c r="C77" s="20" t="s">
        <v>81</v>
      </c>
      <c r="D77" s="9">
        <f>E77</f>
        <v>350400</v>
      </c>
      <c r="E77" s="9">
        <v>350400</v>
      </c>
      <c r="F77" s="9">
        <v>0</v>
      </c>
      <c r="G77" s="9">
        <v>0</v>
      </c>
    </row>
    <row r="78" spans="2:7" s="2" customFormat="1" ht="132.75" customHeight="1" x14ac:dyDescent="0.2">
      <c r="B78" s="30">
        <v>24062200</v>
      </c>
      <c r="C78" s="31" t="s">
        <v>107</v>
      </c>
      <c r="D78" s="9">
        <f t="shared" ref="D78:D110" si="13">E78+F78</f>
        <v>150000</v>
      </c>
      <c r="E78" s="9">
        <v>150000</v>
      </c>
      <c r="F78" s="9">
        <v>0</v>
      </c>
      <c r="G78" s="9">
        <v>0</v>
      </c>
    </row>
    <row r="79" spans="2:7" s="2" customFormat="1" ht="15" customHeight="1" x14ac:dyDescent="0.2">
      <c r="B79" s="10">
        <v>25000000</v>
      </c>
      <c r="C79" s="11" t="s">
        <v>50</v>
      </c>
      <c r="D79" s="7">
        <f t="shared" si="13"/>
        <v>2892016</v>
      </c>
      <c r="E79" s="7">
        <f>E80+E83</f>
        <v>0</v>
      </c>
      <c r="F79" s="7">
        <f t="shared" ref="F79:G79" si="14">F80+F83</f>
        <v>2892016</v>
      </c>
      <c r="G79" s="7">
        <f t="shared" si="14"/>
        <v>0</v>
      </c>
    </row>
    <row r="80" spans="2:7" s="2" customFormat="1" ht="39.75" customHeight="1" x14ac:dyDescent="0.2">
      <c r="B80" s="10">
        <v>25010000</v>
      </c>
      <c r="C80" s="11" t="s">
        <v>51</v>
      </c>
      <c r="D80" s="7">
        <f t="shared" si="13"/>
        <v>2271150</v>
      </c>
      <c r="E80" s="7">
        <f>E81+E82</f>
        <v>0</v>
      </c>
      <c r="F80" s="7">
        <f>F81+F82</f>
        <v>2271150</v>
      </c>
      <c r="G80" s="7">
        <f t="shared" ref="G80" si="15">G81+G82</f>
        <v>0</v>
      </c>
    </row>
    <row r="81" spans="2:7" s="2" customFormat="1" ht="26.25" customHeight="1" x14ac:dyDescent="0.2">
      <c r="B81" s="19">
        <v>25010100</v>
      </c>
      <c r="C81" s="20" t="s">
        <v>52</v>
      </c>
      <c r="D81" s="9">
        <f t="shared" si="13"/>
        <v>2131150</v>
      </c>
      <c r="E81" s="9">
        <v>0</v>
      </c>
      <c r="F81" s="9">
        <v>2131150</v>
      </c>
      <c r="G81" s="9">
        <v>0</v>
      </c>
    </row>
    <row r="82" spans="2:7" s="2" customFormat="1" ht="47.25" customHeight="1" x14ac:dyDescent="0.2">
      <c r="B82" s="19">
        <v>25010300</v>
      </c>
      <c r="C82" s="20" t="s">
        <v>53</v>
      </c>
      <c r="D82" s="9">
        <f t="shared" si="13"/>
        <v>140000</v>
      </c>
      <c r="E82" s="9">
        <v>0</v>
      </c>
      <c r="F82" s="9">
        <v>140000</v>
      </c>
      <c r="G82" s="9">
        <v>0</v>
      </c>
    </row>
    <row r="83" spans="2:7" s="2" customFormat="1" ht="24.75" customHeight="1" x14ac:dyDescent="0.2">
      <c r="B83" s="10">
        <v>25020000</v>
      </c>
      <c r="C83" s="11" t="s">
        <v>54</v>
      </c>
      <c r="D83" s="7">
        <f t="shared" si="13"/>
        <v>620866</v>
      </c>
      <c r="E83" s="7">
        <f>E84</f>
        <v>0</v>
      </c>
      <c r="F83" s="7">
        <f t="shared" ref="F83:G83" si="16">F84</f>
        <v>620866</v>
      </c>
      <c r="G83" s="7">
        <f t="shared" si="16"/>
        <v>0</v>
      </c>
    </row>
    <row r="84" spans="2:7" s="2" customFormat="1" ht="103.5" customHeight="1" x14ac:dyDescent="0.2">
      <c r="B84" s="19">
        <v>25020200</v>
      </c>
      <c r="C84" s="20" t="s">
        <v>65</v>
      </c>
      <c r="D84" s="9">
        <f t="shared" si="13"/>
        <v>620866</v>
      </c>
      <c r="E84" s="9">
        <v>0</v>
      </c>
      <c r="F84" s="9">
        <v>620866</v>
      </c>
      <c r="G84" s="9">
        <v>0</v>
      </c>
    </row>
    <row r="85" spans="2:7" s="2" customFormat="1" ht="15.75" customHeight="1" x14ac:dyDescent="0.2">
      <c r="B85" s="10">
        <v>30000000</v>
      </c>
      <c r="C85" s="11" t="s">
        <v>69</v>
      </c>
      <c r="D85" s="7">
        <f t="shared" si="13"/>
        <v>487400</v>
      </c>
      <c r="E85" s="7">
        <f t="shared" ref="E85:G86" si="17">SUM(E86)</f>
        <v>0</v>
      </c>
      <c r="F85" s="7">
        <f t="shared" si="17"/>
        <v>487400</v>
      </c>
      <c r="G85" s="7">
        <f t="shared" si="17"/>
        <v>487400</v>
      </c>
    </row>
    <row r="86" spans="2:7" s="2" customFormat="1" ht="29.25" customHeight="1" x14ac:dyDescent="0.2">
      <c r="B86" s="10">
        <v>33000000</v>
      </c>
      <c r="C86" s="11" t="s">
        <v>70</v>
      </c>
      <c r="D86" s="7">
        <f t="shared" si="13"/>
        <v>487400</v>
      </c>
      <c r="E86" s="7">
        <f t="shared" si="17"/>
        <v>0</v>
      </c>
      <c r="F86" s="7">
        <f t="shared" si="17"/>
        <v>487400</v>
      </c>
      <c r="G86" s="7">
        <f t="shared" si="17"/>
        <v>487400</v>
      </c>
    </row>
    <row r="87" spans="2:7" s="2" customFormat="1" ht="14.25" customHeight="1" x14ac:dyDescent="0.2">
      <c r="B87" s="10">
        <v>33010000</v>
      </c>
      <c r="C87" s="11" t="s">
        <v>71</v>
      </c>
      <c r="D87" s="7">
        <f t="shared" si="13"/>
        <v>487400</v>
      </c>
      <c r="E87" s="7">
        <f>SUM(E89)</f>
        <v>0</v>
      </c>
      <c r="F87" s="7">
        <f>SUM(F88+F89)</f>
        <v>487400</v>
      </c>
      <c r="G87" s="7">
        <f>SUM(G88+G89)</f>
        <v>487400</v>
      </c>
    </row>
    <row r="88" spans="2:7" s="2" customFormat="1" ht="71.25" customHeight="1" x14ac:dyDescent="0.2">
      <c r="B88" s="19">
        <v>33010100</v>
      </c>
      <c r="C88" s="20" t="s">
        <v>83</v>
      </c>
      <c r="D88" s="9">
        <f t="shared" si="13"/>
        <v>0</v>
      </c>
      <c r="E88" s="9">
        <v>0</v>
      </c>
      <c r="F88" s="9">
        <v>0</v>
      </c>
      <c r="G88" s="9">
        <v>0</v>
      </c>
    </row>
    <row r="89" spans="2:7" s="2" customFormat="1" ht="67.5" customHeight="1" x14ac:dyDescent="0.2">
      <c r="B89" s="19">
        <v>33010500</v>
      </c>
      <c r="C89" s="20" t="s">
        <v>72</v>
      </c>
      <c r="D89" s="9">
        <f t="shared" si="13"/>
        <v>487400</v>
      </c>
      <c r="E89" s="9">
        <v>0</v>
      </c>
      <c r="F89" s="9">
        <v>487400</v>
      </c>
      <c r="G89" s="9">
        <v>487400</v>
      </c>
    </row>
    <row r="90" spans="2:7" s="2" customFormat="1" ht="28.5" customHeight="1" x14ac:dyDescent="0.2">
      <c r="B90" s="10"/>
      <c r="C90" s="11" t="s">
        <v>55</v>
      </c>
      <c r="D90" s="7">
        <f t="shared" si="13"/>
        <v>365413907</v>
      </c>
      <c r="E90" s="7">
        <f>E21+E66+E85</f>
        <v>361786091</v>
      </c>
      <c r="F90" s="7">
        <f>F21+F66+F85</f>
        <v>3627816</v>
      </c>
      <c r="G90" s="7">
        <f>G21+G66+G85</f>
        <v>487400</v>
      </c>
    </row>
    <row r="91" spans="2:7" s="2" customFormat="1" ht="12.75" customHeight="1" x14ac:dyDescent="0.2">
      <c r="B91" s="10">
        <v>40000000</v>
      </c>
      <c r="C91" s="11" t="s">
        <v>56</v>
      </c>
      <c r="D91" s="7">
        <f t="shared" si="13"/>
        <v>91893237</v>
      </c>
      <c r="E91" s="7">
        <f>E92</f>
        <v>91694937</v>
      </c>
      <c r="F91" s="7">
        <f t="shared" ref="F91:G91" si="18">F92</f>
        <v>198300</v>
      </c>
      <c r="G91" s="7">
        <f t="shared" si="18"/>
        <v>0</v>
      </c>
    </row>
    <row r="92" spans="2:7" s="2" customFormat="1" x14ac:dyDescent="0.2">
      <c r="B92" s="10">
        <v>41000000</v>
      </c>
      <c r="C92" s="11" t="s">
        <v>57</v>
      </c>
      <c r="D92" s="7">
        <f t="shared" si="13"/>
        <v>91893237</v>
      </c>
      <c r="E92" s="7">
        <f>E93+E95+E103</f>
        <v>91694937</v>
      </c>
      <c r="F92" s="7">
        <f t="shared" ref="F92:G92" si="19">F93+F95+F103</f>
        <v>198300</v>
      </c>
      <c r="G92" s="7">
        <f t="shared" si="19"/>
        <v>0</v>
      </c>
    </row>
    <row r="93" spans="2:7" s="2" customFormat="1" ht="25.5" x14ac:dyDescent="0.2">
      <c r="B93" s="27" t="s">
        <v>88</v>
      </c>
      <c r="C93" s="26" t="s">
        <v>89</v>
      </c>
      <c r="D93" s="7">
        <f t="shared" si="13"/>
        <v>2908900</v>
      </c>
      <c r="E93" s="7">
        <f>E94</f>
        <v>2908900</v>
      </c>
      <c r="F93" s="7">
        <f t="shared" ref="F93:G93" si="20">F94</f>
        <v>0</v>
      </c>
      <c r="G93" s="7">
        <f t="shared" si="20"/>
        <v>0</v>
      </c>
    </row>
    <row r="94" spans="2:7" s="2" customFormat="1" ht="89.25" x14ac:dyDescent="0.2">
      <c r="B94" s="28" t="s">
        <v>86</v>
      </c>
      <c r="C94" s="25" t="s">
        <v>87</v>
      </c>
      <c r="D94" s="9">
        <f t="shared" ref="D94" si="21">E94</f>
        <v>2908900</v>
      </c>
      <c r="E94" s="9">
        <v>2908900</v>
      </c>
      <c r="F94" s="9">
        <v>0</v>
      </c>
      <c r="G94" s="9">
        <v>0</v>
      </c>
    </row>
    <row r="95" spans="2:7" s="2" customFormat="1" ht="25.5" x14ac:dyDescent="0.2">
      <c r="B95" s="5">
        <v>41030000</v>
      </c>
      <c r="C95" s="6" t="s">
        <v>94</v>
      </c>
      <c r="D95" s="7">
        <f t="shared" ref="D95:D102" si="22">E95+F95</f>
        <v>85856500</v>
      </c>
      <c r="E95" s="7">
        <f>SUM(E96:E102)</f>
        <v>85658200</v>
      </c>
      <c r="F95" s="7">
        <f t="shared" ref="F95:G95" si="23">SUM(F96:F102)</f>
        <v>198300</v>
      </c>
      <c r="G95" s="7">
        <f t="shared" si="23"/>
        <v>0</v>
      </c>
    </row>
    <row r="96" spans="2:7" s="2" customFormat="1" ht="38.25" x14ac:dyDescent="0.2">
      <c r="B96" s="30">
        <v>41031100</v>
      </c>
      <c r="C96" s="31" t="s">
        <v>95</v>
      </c>
      <c r="D96" s="9">
        <f t="shared" si="22"/>
        <v>9448600</v>
      </c>
      <c r="E96" s="9">
        <v>9448600</v>
      </c>
      <c r="F96" s="9">
        <v>0</v>
      </c>
      <c r="G96" s="9">
        <v>0</v>
      </c>
    </row>
    <row r="97" spans="2:10" s="2" customFormat="1" ht="102" x14ac:dyDescent="0.2">
      <c r="B97" s="30">
        <v>41032800</v>
      </c>
      <c r="C97" s="31" t="s">
        <v>108</v>
      </c>
      <c r="D97" s="9">
        <f t="shared" si="22"/>
        <v>3544800</v>
      </c>
      <c r="E97" s="9">
        <v>3544800</v>
      </c>
      <c r="F97" s="9">
        <v>0</v>
      </c>
      <c r="G97" s="9">
        <v>0</v>
      </c>
    </row>
    <row r="98" spans="2:10" s="2" customFormat="1" ht="25.5" x14ac:dyDescent="0.2">
      <c r="B98" s="30">
        <v>41033900</v>
      </c>
      <c r="C98" s="31" t="s">
        <v>96</v>
      </c>
      <c r="D98" s="9">
        <f t="shared" si="22"/>
        <v>63629100</v>
      </c>
      <c r="E98" s="9">
        <v>63629100</v>
      </c>
      <c r="F98" s="9">
        <v>0</v>
      </c>
      <c r="G98" s="9">
        <v>0</v>
      </c>
    </row>
    <row r="99" spans="2:10" s="2" customFormat="1" ht="38.25" x14ac:dyDescent="0.2">
      <c r="B99" s="30">
        <v>41035400</v>
      </c>
      <c r="C99" s="31" t="s">
        <v>109</v>
      </c>
      <c r="D99" s="9">
        <f t="shared" si="22"/>
        <v>253500</v>
      </c>
      <c r="E99" s="9">
        <v>253500</v>
      </c>
      <c r="F99" s="9">
        <v>0</v>
      </c>
      <c r="G99" s="9">
        <v>0</v>
      </c>
    </row>
    <row r="100" spans="2:10" s="2" customFormat="1" ht="63.75" x14ac:dyDescent="0.2">
      <c r="B100" s="30">
        <v>41036000</v>
      </c>
      <c r="C100" s="31" t="s">
        <v>111</v>
      </c>
      <c r="D100" s="9">
        <f t="shared" ref="D100" si="24">E100+F100</f>
        <v>1100600</v>
      </c>
      <c r="E100" s="9">
        <v>1100600</v>
      </c>
      <c r="F100" s="9">
        <v>0</v>
      </c>
      <c r="G100" s="9">
        <v>0</v>
      </c>
    </row>
    <row r="101" spans="2:10" s="2" customFormat="1" ht="38.25" x14ac:dyDescent="0.2">
      <c r="B101" s="30">
        <v>41036300</v>
      </c>
      <c r="C101" s="31" t="s">
        <v>97</v>
      </c>
      <c r="D101" s="9">
        <f t="shared" si="22"/>
        <v>7681600</v>
      </c>
      <c r="E101" s="9">
        <v>7681600</v>
      </c>
      <c r="F101" s="9">
        <v>0</v>
      </c>
      <c r="G101" s="9">
        <v>0</v>
      </c>
    </row>
    <row r="102" spans="2:10" s="2" customFormat="1" ht="63.75" x14ac:dyDescent="0.2">
      <c r="B102" s="30">
        <v>41037400</v>
      </c>
      <c r="C102" s="31" t="s">
        <v>98</v>
      </c>
      <c r="D102" s="9">
        <f t="shared" si="22"/>
        <v>198300</v>
      </c>
      <c r="E102" s="9">
        <v>0</v>
      </c>
      <c r="F102" s="9">
        <v>198300</v>
      </c>
      <c r="G102" s="9">
        <v>0</v>
      </c>
    </row>
    <row r="103" spans="2:10" s="22" customFormat="1" ht="28.5" customHeight="1" x14ac:dyDescent="0.2">
      <c r="B103" s="10">
        <v>41050000</v>
      </c>
      <c r="C103" s="11" t="s">
        <v>58</v>
      </c>
      <c r="D103" s="7">
        <f t="shared" si="13"/>
        <v>3127837</v>
      </c>
      <c r="E103" s="7">
        <f>E104+E105+E106+E109</f>
        <v>3127837</v>
      </c>
      <c r="F103" s="7">
        <f t="shared" ref="F103:G103" si="25">F104+F105+F106+F109</f>
        <v>0</v>
      </c>
      <c r="G103" s="7">
        <f t="shared" si="25"/>
        <v>0</v>
      </c>
    </row>
    <row r="104" spans="2:10" s="22" customFormat="1" ht="106.5" customHeight="1" x14ac:dyDescent="0.2">
      <c r="B104" s="30">
        <v>41050900</v>
      </c>
      <c r="C104" s="31" t="s">
        <v>110</v>
      </c>
      <c r="D104" s="9">
        <f t="shared" si="13"/>
        <v>1053600</v>
      </c>
      <c r="E104" s="9">
        <v>1053600</v>
      </c>
      <c r="F104" s="9">
        <v>0</v>
      </c>
      <c r="G104" s="9">
        <v>0</v>
      </c>
    </row>
    <row r="105" spans="2:10" s="22" customFormat="1" ht="44.25" customHeight="1" x14ac:dyDescent="0.2">
      <c r="B105" s="30">
        <v>41051000</v>
      </c>
      <c r="C105" s="31" t="s">
        <v>102</v>
      </c>
      <c r="D105" s="9">
        <f t="shared" si="13"/>
        <v>1009533</v>
      </c>
      <c r="E105" s="9">
        <v>1009533</v>
      </c>
      <c r="F105" s="9">
        <v>0</v>
      </c>
      <c r="G105" s="9">
        <v>0</v>
      </c>
    </row>
    <row r="106" spans="2:10" s="22" customFormat="1" ht="15" customHeight="1" x14ac:dyDescent="0.2">
      <c r="B106" s="19">
        <v>41053900</v>
      </c>
      <c r="C106" s="20" t="s">
        <v>62</v>
      </c>
      <c r="D106" s="9">
        <f t="shared" si="13"/>
        <v>233620</v>
      </c>
      <c r="E106" s="9">
        <v>233620</v>
      </c>
      <c r="F106" s="9">
        <v>0</v>
      </c>
      <c r="G106" s="9">
        <v>0</v>
      </c>
    </row>
    <row r="107" spans="2:10" s="22" customFormat="1" ht="54" customHeight="1" x14ac:dyDescent="0.2">
      <c r="B107" s="23">
        <v>41053900</v>
      </c>
      <c r="C107" s="24" t="s">
        <v>67</v>
      </c>
      <c r="D107" s="12">
        <f>E107+F107</f>
        <v>28620</v>
      </c>
      <c r="E107" s="12">
        <v>28620</v>
      </c>
      <c r="F107" s="12"/>
      <c r="G107" s="12"/>
    </row>
    <row r="108" spans="2:10" s="22" customFormat="1" ht="54" customHeight="1" x14ac:dyDescent="0.2">
      <c r="B108" s="23">
        <v>41053900</v>
      </c>
      <c r="C108" s="24" t="s">
        <v>104</v>
      </c>
      <c r="D108" s="12">
        <v>205000</v>
      </c>
      <c r="E108" s="12">
        <v>205000</v>
      </c>
      <c r="F108" s="12"/>
      <c r="G108" s="12"/>
    </row>
    <row r="109" spans="2:10" s="22" customFormat="1" ht="87.75" customHeight="1" x14ac:dyDescent="0.2">
      <c r="B109" s="30">
        <v>41059300</v>
      </c>
      <c r="C109" s="31" t="s">
        <v>103</v>
      </c>
      <c r="D109" s="9">
        <f t="shared" ref="D109" si="26">E109+F109</f>
        <v>831084</v>
      </c>
      <c r="E109" s="9">
        <v>831084</v>
      </c>
      <c r="F109" s="9">
        <v>0</v>
      </c>
      <c r="G109" s="9">
        <v>0</v>
      </c>
    </row>
    <row r="110" spans="2:10" s="2" customFormat="1" ht="19.149999999999999" customHeight="1" x14ac:dyDescent="0.2">
      <c r="B110" s="13" t="s">
        <v>60</v>
      </c>
      <c r="C110" s="11" t="s">
        <v>59</v>
      </c>
      <c r="D110" s="7">
        <f t="shared" si="13"/>
        <v>457307144</v>
      </c>
      <c r="E110" s="7">
        <f>E90+E91</f>
        <v>453481028</v>
      </c>
      <c r="F110" s="7">
        <f>F90+F91</f>
        <v>3826116</v>
      </c>
      <c r="G110" s="7">
        <f>G90+G91</f>
        <v>487400</v>
      </c>
    </row>
    <row r="112" spans="2:10" ht="18.75" x14ac:dyDescent="0.3">
      <c r="B112" s="17" t="s">
        <v>99</v>
      </c>
      <c r="C112" s="17"/>
      <c r="D112" s="17"/>
      <c r="E112" s="32"/>
      <c r="F112" s="32"/>
      <c r="G112" s="32"/>
      <c r="H112" s="18"/>
      <c r="I112" s="33"/>
      <c r="J112" s="18"/>
    </row>
    <row r="113" spans="2:10" ht="18.75" x14ac:dyDescent="0.3">
      <c r="B113" s="17" t="s">
        <v>100</v>
      </c>
      <c r="C113" s="17"/>
      <c r="D113" s="17"/>
      <c r="E113" s="18"/>
      <c r="F113" s="17" t="s">
        <v>101</v>
      </c>
      <c r="G113" s="18"/>
      <c r="H113" s="17"/>
      <c r="I113" s="33"/>
      <c r="J113" s="18"/>
    </row>
  </sheetData>
  <mergeCells count="8">
    <mergeCell ref="B14:G14"/>
    <mergeCell ref="B17:B19"/>
    <mergeCell ref="C17:C19"/>
    <mergeCell ref="D17:D19"/>
    <mergeCell ref="E17:E19"/>
    <mergeCell ref="F17:G17"/>
    <mergeCell ref="F18:F19"/>
    <mergeCell ref="G18:G19"/>
  </mergeCells>
  <pageMargins left="0.59055118110236204" right="0.59055118110236204" top="0.39370078740157499" bottom="0.39370078740157499" header="0" footer="0"/>
  <pageSetup paperSize="9" scale="6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2025-11-12T12:37:21Z</cp:lastPrinted>
  <dcterms:created xsi:type="dcterms:W3CDTF">2020-12-24T12:59:33Z</dcterms:created>
  <dcterms:modified xsi:type="dcterms:W3CDTF">2026-03-24T13:00:47Z</dcterms:modified>
</cp:coreProperties>
</file>